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Override PartName="/xl/embeddings/oleObject3.bin" ContentType="application/vnd.openxmlformats-officedocument.oleObject"/>
  <Override PartName="/xl/embeddings/oleObject4.bin" ContentType="application/vnd.openxmlformats-officedocument.oleObject"/>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defaultThemeVersion="124226"/>
  <bookViews>
    <workbookView xWindow="0" yWindow="0" windowWidth="15480" windowHeight="7755" tabRatio="644"/>
  </bookViews>
  <sheets>
    <sheet name="Randamentul" sheetId="3" r:id="rId1"/>
    <sheet name="estimare ESAK" sheetId="2" r:id="rId2"/>
    <sheet name="Randament Mammo" sheetId="5" r:id="rId3"/>
    <sheet name="estimare MGD" sheetId="4" r:id="rId4"/>
    <sheet name="Tabele aux MGD" sheetId="6" state="hidden" r:id="rId5"/>
  </sheets>
  <definedNames>
    <definedName name="_C">Randamentul!$D$363</definedName>
    <definedName name="_CTF">'estimare MGD'!$E$12</definedName>
    <definedName name="_Tabel4">'Tabele aux MGD'!$B$20:$J$29</definedName>
    <definedName name="_Tabel4_Col">'Tabele aux MGD'!$B$20:$J$20</definedName>
    <definedName name="_Tabel4_Rd">'Tabele aux MGD'!$B$20:$B$29</definedName>
    <definedName name="_Tabel5">'Tabele aux MGD'!$B$34:$H$104</definedName>
    <definedName name="_Tabel5_Col_d">'Tabele aux MGD'!$C$35:$C$44</definedName>
    <definedName name="_Tabel5_Col_dtot">'Tabele aux MGD'!$C$35:$C$104</definedName>
    <definedName name="_Tabel5_Col_HVL">'Tabele aux MGD'!$B$35:$B$104</definedName>
    <definedName name="_Tabel5_g">'Tabele aux MGD'!$C$34:$H$104</definedName>
    <definedName name="_Tabel5_Rand_gl">'Tabele aux MGD'!$D$34:$H$34</definedName>
    <definedName name="_Tabel6">'Tabele aux MGD'!$B$110:$C$113</definedName>
    <definedName name="A">Randamentul!$B$363</definedName>
    <definedName name="B">Randamentul!$C$363</definedName>
    <definedName name="CTF">'Tabele aux MGD'!$C$4:$F$4</definedName>
    <definedName name="Kq">'Randament Mammo'!$I$17</definedName>
    <definedName name="MGD_A">'Randament Mammo'!$C$489</definedName>
    <definedName name="MGD_B">'Randament Mammo'!$D$489</definedName>
    <definedName name="MGD_C">'Randament Mammo'!$E$489</definedName>
    <definedName name="Nk">'Randament Mammo'!$I$16</definedName>
  </definedNames>
  <calcPr calcId="125725"/>
</workbook>
</file>

<file path=xl/calcChain.xml><?xml version="1.0" encoding="utf-8"?>
<calcChain xmlns="http://schemas.openxmlformats.org/spreadsheetml/2006/main">
  <c r="I778" i="4"/>
  <c r="I777"/>
  <c r="I776"/>
  <c r="I775"/>
  <c r="I774"/>
  <c r="I773"/>
  <c r="I772"/>
  <c r="I771"/>
  <c r="I770"/>
  <c r="I769"/>
  <c r="I768"/>
  <c r="I767"/>
  <c r="I766"/>
  <c r="I765"/>
  <c r="I764"/>
  <c r="I763"/>
  <c r="I762"/>
  <c r="I761"/>
  <c r="I760"/>
  <c r="I759"/>
  <c r="I758"/>
  <c r="I757"/>
  <c r="I756"/>
  <c r="I755"/>
  <c r="I754"/>
  <c r="I753"/>
  <c r="I752"/>
  <c r="I751"/>
  <c r="I750"/>
  <c r="I749"/>
  <c r="I748"/>
  <c r="I747"/>
  <c r="I746"/>
  <c r="I745"/>
  <c r="I744"/>
  <c r="I743"/>
  <c r="I742"/>
  <c r="I741"/>
  <c r="I740"/>
  <c r="I739"/>
  <c r="I738"/>
  <c r="I737"/>
  <c r="I736"/>
  <c r="I735"/>
  <c r="I734"/>
  <c r="I733"/>
  <c r="I732"/>
  <c r="I731"/>
  <c r="I730"/>
  <c r="I729"/>
  <c r="I728"/>
  <c r="I727"/>
  <c r="I726"/>
  <c r="I725"/>
  <c r="I724"/>
  <c r="I723"/>
  <c r="I722"/>
  <c r="I721"/>
  <c r="I720"/>
  <c r="I719"/>
  <c r="I718"/>
  <c r="I717"/>
  <c r="I716"/>
  <c r="I715"/>
  <c r="I714"/>
  <c r="I713"/>
  <c r="I712"/>
  <c r="I711"/>
  <c r="I710"/>
  <c r="I709"/>
  <c r="I708"/>
  <c r="I707"/>
  <c r="I706"/>
  <c r="I705"/>
  <c r="I704"/>
  <c r="I703"/>
  <c r="I702"/>
  <c r="I701"/>
  <c r="I700"/>
  <c r="I699"/>
  <c r="I698"/>
  <c r="I697"/>
  <c r="I696"/>
  <c r="I695"/>
  <c r="I694"/>
  <c r="I693"/>
  <c r="I692"/>
  <c r="I691"/>
  <c r="I690"/>
  <c r="I689"/>
  <c r="I688"/>
  <c r="I687"/>
  <c r="I686"/>
  <c r="I685"/>
  <c r="I684"/>
  <c r="I683"/>
  <c r="I682"/>
  <c r="I681"/>
  <c r="I680"/>
  <c r="I679"/>
  <c r="I678"/>
  <c r="I677"/>
  <c r="I676"/>
  <c r="I675"/>
  <c r="I674"/>
  <c r="I673"/>
  <c r="I672"/>
  <c r="I671"/>
  <c r="I670"/>
  <c r="I669"/>
  <c r="I668"/>
  <c r="I667"/>
  <c r="I666"/>
  <c r="I665"/>
  <c r="I664"/>
  <c r="I663"/>
  <c r="I662"/>
  <c r="I661"/>
  <c r="I660"/>
  <c r="I659"/>
  <c r="I658"/>
  <c r="I657"/>
  <c r="I656"/>
  <c r="I655"/>
  <c r="I654"/>
  <c r="I653"/>
  <c r="I652"/>
  <c r="I651"/>
  <c r="I650"/>
  <c r="I649"/>
  <c r="I648"/>
  <c r="I647"/>
  <c r="I646"/>
  <c r="I645"/>
  <c r="I644"/>
  <c r="I643"/>
  <c r="I642"/>
  <c r="I641"/>
  <c r="I640"/>
  <c r="I639"/>
  <c r="I638"/>
  <c r="I637"/>
  <c r="I636"/>
  <c r="I635"/>
  <c r="I634"/>
  <c r="I633"/>
  <c r="I632"/>
  <c r="I631"/>
  <c r="I630"/>
  <c r="I629"/>
  <c r="I628"/>
  <c r="I627"/>
  <c r="I626"/>
  <c r="I625"/>
  <c r="I624"/>
  <c r="I623"/>
  <c r="I622"/>
  <c r="I621"/>
  <c r="I620"/>
  <c r="I619"/>
  <c r="I618"/>
  <c r="I617"/>
  <c r="I616"/>
  <c r="I615"/>
  <c r="I614"/>
  <c r="I613"/>
  <c r="I612"/>
  <c r="I611"/>
  <c r="I610"/>
  <c r="I609"/>
  <c r="I608"/>
  <c r="I607"/>
  <c r="I606"/>
  <c r="I605"/>
  <c r="I604"/>
  <c r="I603"/>
  <c r="I602"/>
  <c r="I601"/>
  <c r="I600"/>
  <c r="I599"/>
  <c r="I598"/>
  <c r="I597"/>
  <c r="I596"/>
  <c r="I595"/>
  <c r="I594"/>
  <c r="I593"/>
  <c r="I592"/>
  <c r="I591"/>
  <c r="I590"/>
  <c r="I589"/>
  <c r="I588"/>
  <c r="I587"/>
  <c r="I586"/>
  <c r="I585"/>
  <c r="I584"/>
  <c r="I583"/>
  <c r="I582"/>
  <c r="I581"/>
  <c r="I580"/>
  <c r="I579"/>
  <c r="I578"/>
  <c r="I577"/>
  <c r="I576"/>
  <c r="I575"/>
  <c r="I574"/>
  <c r="I573"/>
  <c r="I572"/>
  <c r="I571"/>
  <c r="I570"/>
  <c r="I569"/>
  <c r="I568"/>
  <c r="I567"/>
  <c r="I566"/>
  <c r="I565"/>
  <c r="I564"/>
  <c r="I563"/>
  <c r="I562"/>
  <c r="I561"/>
  <c r="I560"/>
  <c r="I559"/>
  <c r="I558"/>
  <c r="I557"/>
  <c r="I556"/>
  <c r="I555"/>
  <c r="I554"/>
  <c r="I553"/>
  <c r="I552"/>
  <c r="I551"/>
  <c r="I550"/>
  <c r="I549"/>
  <c r="I548"/>
  <c r="I547"/>
  <c r="I546"/>
  <c r="I545"/>
  <c r="I544"/>
  <c r="I543"/>
  <c r="I542"/>
  <c r="I541"/>
  <c r="I540"/>
  <c r="I539"/>
  <c r="I538"/>
  <c r="I537"/>
  <c r="I536"/>
  <c r="I535"/>
  <c r="I534"/>
  <c r="I533"/>
  <c r="I532"/>
  <c r="I531"/>
  <c r="I530"/>
  <c r="I529"/>
  <c r="I528"/>
  <c r="I527"/>
  <c r="I526"/>
  <c r="I525"/>
  <c r="I524"/>
  <c r="I523"/>
  <c r="I522"/>
  <c r="I521"/>
  <c r="I520"/>
  <c r="I519"/>
  <c r="I518"/>
  <c r="I517"/>
  <c r="I516"/>
  <c r="I515"/>
  <c r="I514"/>
  <c r="I513"/>
  <c r="I512"/>
  <c r="I511"/>
  <c r="I510"/>
  <c r="I509"/>
  <c r="I508"/>
  <c r="I507"/>
  <c r="I506"/>
  <c r="I505"/>
  <c r="I504"/>
  <c r="I503"/>
  <c r="I502"/>
  <c r="I501"/>
  <c r="I500"/>
  <c r="I499"/>
  <c r="I498"/>
  <c r="I497"/>
  <c r="I496"/>
  <c r="I495"/>
  <c r="I494"/>
  <c r="I493"/>
  <c r="I492"/>
  <c r="I491"/>
  <c r="I490"/>
  <c r="I489"/>
  <c r="I488"/>
  <c r="I487"/>
  <c r="I486"/>
  <c r="I485"/>
  <c r="I484"/>
  <c r="I483"/>
  <c r="I482"/>
  <c r="I481"/>
  <c r="I480"/>
  <c r="I479"/>
  <c r="I478"/>
  <c r="I477"/>
  <c r="I476"/>
  <c r="I475"/>
  <c r="I474"/>
  <c r="I473"/>
  <c r="I472"/>
  <c r="I471"/>
  <c r="I470"/>
  <c r="I469"/>
  <c r="I468"/>
  <c r="I467"/>
  <c r="I466"/>
  <c r="I465"/>
  <c r="I464"/>
  <c r="I463"/>
  <c r="I462"/>
  <c r="I461"/>
  <c r="I460"/>
  <c r="I459"/>
  <c r="I458"/>
  <c r="I457"/>
  <c r="I456"/>
  <c r="I455"/>
  <c r="I454"/>
  <c r="I453"/>
  <c r="I452"/>
  <c r="I451"/>
  <c r="I450"/>
  <c r="I449"/>
  <c r="I448"/>
  <c r="I447"/>
  <c r="I446"/>
  <c r="I445"/>
  <c r="I444"/>
  <c r="I443"/>
  <c r="I442"/>
  <c r="I441"/>
  <c r="I440"/>
  <c r="I439"/>
  <c r="I438"/>
  <c r="I437"/>
  <c r="I436"/>
  <c r="I435"/>
  <c r="I434"/>
  <c r="I433"/>
  <c r="I432"/>
  <c r="I431"/>
  <c r="I430"/>
  <c r="I429"/>
  <c r="I428"/>
  <c r="I427"/>
  <c r="I426"/>
  <c r="I425"/>
  <c r="I424"/>
  <c r="I423"/>
  <c r="I422"/>
  <c r="I421"/>
  <c r="I420"/>
  <c r="I419"/>
  <c r="I418"/>
  <c r="I417"/>
  <c r="I416"/>
  <c r="I415"/>
  <c r="I414"/>
  <c r="I413"/>
  <c r="I412"/>
  <c r="I411"/>
  <c r="I410"/>
  <c r="I409"/>
  <c r="I408"/>
  <c r="I407"/>
  <c r="I406"/>
  <c r="I405"/>
  <c r="I404"/>
  <c r="I403"/>
  <c r="I402"/>
  <c r="I401"/>
  <c r="I400"/>
  <c r="I399"/>
  <c r="I398"/>
  <c r="I397"/>
  <c r="I396"/>
  <c r="I395"/>
  <c r="I394"/>
  <c r="I393"/>
  <c r="I392"/>
  <c r="I391"/>
  <c r="I390"/>
  <c r="I389"/>
  <c r="I388"/>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9"/>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I307"/>
  <c r="I306"/>
  <c r="I305"/>
  <c r="I304"/>
  <c r="I303"/>
  <c r="I302"/>
  <c r="I301"/>
  <c r="I300"/>
  <c r="I299"/>
  <c r="I298"/>
  <c r="I297"/>
  <c r="I296"/>
  <c r="I295"/>
  <c r="I294"/>
  <c r="I293"/>
  <c r="I292"/>
  <c r="I291"/>
  <c r="I290"/>
  <c r="I289"/>
  <c r="I288"/>
  <c r="I287"/>
  <c r="I286"/>
  <c r="I285"/>
  <c r="I284"/>
  <c r="I283"/>
  <c r="I282"/>
  <c r="I281"/>
  <c r="I280"/>
  <c r="I279"/>
  <c r="I278"/>
  <c r="I277"/>
  <c r="I276"/>
  <c r="I275"/>
  <c r="I274"/>
  <c r="I273"/>
  <c r="I272"/>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K25" l="1"/>
  <c r="L25"/>
  <c r="M25"/>
  <c r="N25"/>
  <c r="U25"/>
  <c r="AE25"/>
  <c r="AF25" s="1"/>
  <c r="AY25"/>
  <c r="K26"/>
  <c r="L26"/>
  <c r="M26"/>
  <c r="N26"/>
  <c r="AE26"/>
  <c r="AY26"/>
  <c r="K27"/>
  <c r="L27"/>
  <c r="O27" s="1"/>
  <c r="W27" s="1"/>
  <c r="M27"/>
  <c r="U27" s="1"/>
  <c r="N27"/>
  <c r="R27"/>
  <c r="AB27"/>
  <c r="AE27"/>
  <c r="AF27" s="1"/>
  <c r="AP27"/>
  <c r="AY27"/>
  <c r="K28"/>
  <c r="L28"/>
  <c r="M28"/>
  <c r="N28"/>
  <c r="AE28"/>
  <c r="AY28"/>
  <c r="K29"/>
  <c r="L29"/>
  <c r="M29"/>
  <c r="N29"/>
  <c r="O29"/>
  <c r="W29" s="1"/>
  <c r="P29"/>
  <c r="Q29"/>
  <c r="R29"/>
  <c r="S29"/>
  <c r="T29"/>
  <c r="U29"/>
  <c r="Y29"/>
  <c r="Z29"/>
  <c r="AA29" s="1"/>
  <c r="AE29"/>
  <c r="AF29" s="1"/>
  <c r="AN29"/>
  <c r="AO29" s="1"/>
  <c r="AY29"/>
  <c r="K30"/>
  <c r="L30"/>
  <c r="M30"/>
  <c r="N30"/>
  <c r="Y30"/>
  <c r="AE30"/>
  <c r="AF30" s="1"/>
  <c r="AY30"/>
  <c r="K31"/>
  <c r="L31"/>
  <c r="M31"/>
  <c r="N31"/>
  <c r="U31"/>
  <c r="AE31"/>
  <c r="AF31" s="1"/>
  <c r="AY31"/>
  <c r="K32"/>
  <c r="L32"/>
  <c r="M32"/>
  <c r="N32"/>
  <c r="Y32"/>
  <c r="AE32"/>
  <c r="AY32"/>
  <c r="K33"/>
  <c r="L33"/>
  <c r="M33"/>
  <c r="N33"/>
  <c r="U33"/>
  <c r="AB33"/>
  <c r="AE33"/>
  <c r="AY33"/>
  <c r="K34"/>
  <c r="L34"/>
  <c r="M34"/>
  <c r="N34"/>
  <c r="U34"/>
  <c r="AE34"/>
  <c r="AF34" s="1"/>
  <c r="AY34"/>
  <c r="K35"/>
  <c r="L35"/>
  <c r="M35"/>
  <c r="N35"/>
  <c r="R35"/>
  <c r="Y35"/>
  <c r="AE35"/>
  <c r="AY35"/>
  <c r="K36"/>
  <c r="L36"/>
  <c r="M36"/>
  <c r="N36"/>
  <c r="P36"/>
  <c r="R36"/>
  <c r="T36"/>
  <c r="U36"/>
  <c r="Y36"/>
  <c r="AB36"/>
  <c r="AE36"/>
  <c r="AF36" s="1"/>
  <c r="AP36"/>
  <c r="AY36"/>
  <c r="K37"/>
  <c r="L37"/>
  <c r="R37" s="1"/>
  <c r="M37"/>
  <c r="N37"/>
  <c r="AE37"/>
  <c r="AY37"/>
  <c r="K38"/>
  <c r="L38"/>
  <c r="P38" s="1"/>
  <c r="M38"/>
  <c r="U38" s="1"/>
  <c r="N38"/>
  <c r="R38"/>
  <c r="AE38"/>
  <c r="AF38" s="1"/>
  <c r="AY38"/>
  <c r="K39"/>
  <c r="L39"/>
  <c r="R39" s="1"/>
  <c r="M39"/>
  <c r="N39"/>
  <c r="Y39"/>
  <c r="AE39"/>
  <c r="AY39"/>
  <c r="K40"/>
  <c r="L40"/>
  <c r="P40" s="1"/>
  <c r="M40"/>
  <c r="N40"/>
  <c r="U40"/>
  <c r="AB40"/>
  <c r="AE40"/>
  <c r="AF40"/>
  <c r="AP40"/>
  <c r="AS40" s="1"/>
  <c r="AV40" s="1"/>
  <c r="AY40"/>
  <c r="K41"/>
  <c r="L41"/>
  <c r="R41" s="1"/>
  <c r="M41"/>
  <c r="N41"/>
  <c r="AE41"/>
  <c r="AY41"/>
  <c r="K42"/>
  <c r="L42"/>
  <c r="R42" s="1"/>
  <c r="M42"/>
  <c r="N42"/>
  <c r="AE42"/>
  <c r="AY42"/>
  <c r="K43"/>
  <c r="L43"/>
  <c r="M43"/>
  <c r="N43"/>
  <c r="U43"/>
  <c r="AE43"/>
  <c r="AF43" s="1"/>
  <c r="AY43"/>
  <c r="K44"/>
  <c r="L44"/>
  <c r="M44"/>
  <c r="N44"/>
  <c r="R44"/>
  <c r="Y44"/>
  <c r="AE44"/>
  <c r="AY44"/>
  <c r="K45"/>
  <c r="L45"/>
  <c r="M45"/>
  <c r="N45"/>
  <c r="Q45"/>
  <c r="S45"/>
  <c r="U45"/>
  <c r="Z45"/>
  <c r="AB45"/>
  <c r="AE45"/>
  <c r="AF45" s="1"/>
  <c r="AP45"/>
  <c r="AY45"/>
  <c r="K46"/>
  <c r="L46"/>
  <c r="R46" s="1"/>
  <c r="M46"/>
  <c r="N46"/>
  <c r="AE46"/>
  <c r="AY46"/>
  <c r="K47"/>
  <c r="L47"/>
  <c r="M47"/>
  <c r="N47"/>
  <c r="U47"/>
  <c r="AE47"/>
  <c r="AF47"/>
  <c r="AY47"/>
  <c r="K48"/>
  <c r="L48"/>
  <c r="O48" s="1"/>
  <c r="W48" s="1"/>
  <c r="M48"/>
  <c r="U48" s="1"/>
  <c r="N48"/>
  <c r="P48"/>
  <c r="R48"/>
  <c r="T48"/>
  <c r="Y48"/>
  <c r="AB48"/>
  <c r="AE48"/>
  <c r="AF48" s="1"/>
  <c r="AP48"/>
  <c r="AY48"/>
  <c r="K49"/>
  <c r="L49"/>
  <c r="R49" s="1"/>
  <c r="M49"/>
  <c r="N49"/>
  <c r="AE49"/>
  <c r="AY49"/>
  <c r="K50"/>
  <c r="L50"/>
  <c r="M50"/>
  <c r="N50"/>
  <c r="U50"/>
  <c r="AE50"/>
  <c r="AF50" s="1"/>
  <c r="AY50"/>
  <c r="K51"/>
  <c r="L51"/>
  <c r="M51"/>
  <c r="N51"/>
  <c r="Y51"/>
  <c r="AE51"/>
  <c r="AY51"/>
  <c r="K52"/>
  <c r="L52"/>
  <c r="M52"/>
  <c r="N52"/>
  <c r="R52"/>
  <c r="U52"/>
  <c r="AB52"/>
  <c r="AE52"/>
  <c r="AF52" s="1"/>
  <c r="AP52"/>
  <c r="AY52"/>
  <c r="K53"/>
  <c r="L53"/>
  <c r="R53" s="1"/>
  <c r="M53"/>
  <c r="N53"/>
  <c r="AE53"/>
  <c r="AY53"/>
  <c r="K54"/>
  <c r="L54"/>
  <c r="P54" s="1"/>
  <c r="M54"/>
  <c r="U54" s="1"/>
  <c r="N54"/>
  <c r="R54"/>
  <c r="AE54"/>
  <c r="AF54" s="1"/>
  <c r="AY54"/>
  <c r="K55"/>
  <c r="L55"/>
  <c r="M55"/>
  <c r="N55"/>
  <c r="AE55"/>
  <c r="AY55"/>
  <c r="K56"/>
  <c r="L56"/>
  <c r="M56"/>
  <c r="N56"/>
  <c r="R56"/>
  <c r="U56"/>
  <c r="AB56"/>
  <c r="AE56"/>
  <c r="AF56" s="1"/>
  <c r="AP56"/>
  <c r="AS56" s="1"/>
  <c r="AV56" s="1"/>
  <c r="AY56"/>
  <c r="K57"/>
  <c r="L57"/>
  <c r="R57" s="1"/>
  <c r="M57"/>
  <c r="N57"/>
  <c r="AE57"/>
  <c r="AY57"/>
  <c r="K58"/>
  <c r="L58"/>
  <c r="M58"/>
  <c r="U58" s="1"/>
  <c r="N58"/>
  <c r="R58"/>
  <c r="Z58"/>
  <c r="AE58"/>
  <c r="AF58"/>
  <c r="AY58"/>
  <c r="K59"/>
  <c r="L59"/>
  <c r="M59"/>
  <c r="N59"/>
  <c r="P59"/>
  <c r="R59"/>
  <c r="T59"/>
  <c r="Y59"/>
  <c r="AE59"/>
  <c r="AY59"/>
  <c r="K60"/>
  <c r="L60"/>
  <c r="O60" s="1"/>
  <c r="W60" s="1"/>
  <c r="M60"/>
  <c r="U60" s="1"/>
  <c r="N60"/>
  <c r="P60"/>
  <c r="Q60"/>
  <c r="R60"/>
  <c r="S60"/>
  <c r="T60"/>
  <c r="Y60"/>
  <c r="Z60"/>
  <c r="AB60"/>
  <c r="AE60"/>
  <c r="AF60" s="1"/>
  <c r="AP60"/>
  <c r="AY60"/>
  <c r="K61"/>
  <c r="L61"/>
  <c r="R61" s="1"/>
  <c r="M61"/>
  <c r="N61"/>
  <c r="AE61"/>
  <c r="AY61"/>
  <c r="K62"/>
  <c r="L62"/>
  <c r="P62" s="1"/>
  <c r="M62"/>
  <c r="U62" s="1"/>
  <c r="N62"/>
  <c r="R62"/>
  <c r="AE62"/>
  <c r="AF62" s="1"/>
  <c r="AY62"/>
  <c r="K63"/>
  <c r="L63"/>
  <c r="M63"/>
  <c r="N63"/>
  <c r="AE63"/>
  <c r="AY63"/>
  <c r="K64"/>
  <c r="L64"/>
  <c r="O64" s="1"/>
  <c r="W64" s="1"/>
  <c r="M64"/>
  <c r="U64" s="1"/>
  <c r="N64"/>
  <c r="R64"/>
  <c r="AB64"/>
  <c r="AE64"/>
  <c r="AF64" s="1"/>
  <c r="AP64"/>
  <c r="AS64" s="1"/>
  <c r="AV64" s="1"/>
  <c r="AY64"/>
  <c r="K65"/>
  <c r="L65"/>
  <c r="M65"/>
  <c r="N65"/>
  <c r="AE65"/>
  <c r="AY65"/>
  <c r="K66"/>
  <c r="L66"/>
  <c r="M66"/>
  <c r="N66"/>
  <c r="O66"/>
  <c r="W66" s="1"/>
  <c r="P66"/>
  <c r="Q66"/>
  <c r="R66"/>
  <c r="S66"/>
  <c r="T66"/>
  <c r="U66"/>
  <c r="Y66"/>
  <c r="Z66"/>
  <c r="AA66" s="1"/>
  <c r="AE66"/>
  <c r="AF66" s="1"/>
  <c r="AN66"/>
  <c r="AO66" s="1"/>
  <c r="AY66"/>
  <c r="K67"/>
  <c r="L67"/>
  <c r="M67"/>
  <c r="N67"/>
  <c r="R67"/>
  <c r="Y67"/>
  <c r="AE67"/>
  <c r="AY67"/>
  <c r="K68"/>
  <c r="L68"/>
  <c r="M68"/>
  <c r="U68" s="1"/>
  <c r="N68"/>
  <c r="P68"/>
  <c r="R68"/>
  <c r="T68"/>
  <c r="Y68"/>
  <c r="AB68"/>
  <c r="AE68"/>
  <c r="AF68" s="1"/>
  <c r="AP68"/>
  <c r="AY68"/>
  <c r="K69"/>
  <c r="L69"/>
  <c r="M69"/>
  <c r="N69"/>
  <c r="AE69"/>
  <c r="AY69"/>
  <c r="K70"/>
  <c r="L70"/>
  <c r="P70" s="1"/>
  <c r="M70"/>
  <c r="N70"/>
  <c r="U70"/>
  <c r="AE70"/>
  <c r="AF70" s="1"/>
  <c r="AY70"/>
  <c r="K71"/>
  <c r="L71"/>
  <c r="P71" s="1"/>
  <c r="M71"/>
  <c r="N71"/>
  <c r="Y71"/>
  <c r="AE71"/>
  <c r="AY71"/>
  <c r="K72"/>
  <c r="L72"/>
  <c r="M72"/>
  <c r="N72"/>
  <c r="U72"/>
  <c r="AB72"/>
  <c r="AE72"/>
  <c r="AF72" s="1"/>
  <c r="AP72"/>
  <c r="AY72"/>
  <c r="K73"/>
  <c r="L73"/>
  <c r="M73"/>
  <c r="N73"/>
  <c r="AE73"/>
  <c r="AY73"/>
  <c r="K74"/>
  <c r="L74"/>
  <c r="M74"/>
  <c r="N74"/>
  <c r="R74"/>
  <c r="U74"/>
  <c r="AE74"/>
  <c r="AF74" s="1"/>
  <c r="AY74"/>
  <c r="K75"/>
  <c r="L75"/>
  <c r="R75" s="1"/>
  <c r="M75"/>
  <c r="N75"/>
  <c r="Y75"/>
  <c r="AE75"/>
  <c r="AY75"/>
  <c r="K76"/>
  <c r="L76"/>
  <c r="M76"/>
  <c r="N76"/>
  <c r="U76"/>
  <c r="AB76"/>
  <c r="AE76"/>
  <c r="AF76" s="1"/>
  <c r="AP76"/>
  <c r="AS76" s="1"/>
  <c r="AV76" s="1"/>
  <c r="AY76"/>
  <c r="K77"/>
  <c r="L77"/>
  <c r="R77" s="1"/>
  <c r="M77"/>
  <c r="N77"/>
  <c r="AE77"/>
  <c r="AY77"/>
  <c r="K78"/>
  <c r="L78"/>
  <c r="O78" s="1"/>
  <c r="W78" s="1"/>
  <c r="M78"/>
  <c r="U78" s="1"/>
  <c r="N78"/>
  <c r="P78"/>
  <c r="R78"/>
  <c r="T78"/>
  <c r="Y78"/>
  <c r="AE78"/>
  <c r="AF78" s="1"/>
  <c r="AY78"/>
  <c r="K79"/>
  <c r="L79"/>
  <c r="M79"/>
  <c r="N79"/>
  <c r="AE79"/>
  <c r="AY79"/>
  <c r="K80"/>
  <c r="L80"/>
  <c r="R80" s="1"/>
  <c r="M80"/>
  <c r="N80"/>
  <c r="U80"/>
  <c r="AB80"/>
  <c r="AE80"/>
  <c r="AF80" s="1"/>
  <c r="AP80"/>
  <c r="AS80" s="1"/>
  <c r="AV80" s="1"/>
  <c r="AY80"/>
  <c r="K81"/>
  <c r="L81"/>
  <c r="R81" s="1"/>
  <c r="M81"/>
  <c r="N81"/>
  <c r="AE81"/>
  <c r="AY81"/>
  <c r="K82"/>
  <c r="L82"/>
  <c r="P82" s="1"/>
  <c r="M82"/>
  <c r="U82" s="1"/>
  <c r="N82"/>
  <c r="R82"/>
  <c r="AE82"/>
  <c r="AF82" s="1"/>
  <c r="AY82"/>
  <c r="K83"/>
  <c r="L83"/>
  <c r="M83"/>
  <c r="N83"/>
  <c r="R83"/>
  <c r="Y83"/>
  <c r="AE83"/>
  <c r="AY83"/>
  <c r="K84"/>
  <c r="L84"/>
  <c r="M84"/>
  <c r="U84" s="1"/>
  <c r="N84"/>
  <c r="P84"/>
  <c r="R84"/>
  <c r="T84"/>
  <c r="Y84"/>
  <c r="AB84"/>
  <c r="AE84"/>
  <c r="AF84" s="1"/>
  <c r="AP84"/>
  <c r="AY84"/>
  <c r="K85"/>
  <c r="L85"/>
  <c r="R85" s="1"/>
  <c r="M85"/>
  <c r="N85"/>
  <c r="AE85"/>
  <c r="AY85"/>
  <c r="K86"/>
  <c r="L86"/>
  <c r="P86" s="1"/>
  <c r="M86"/>
  <c r="N86"/>
  <c r="U86"/>
  <c r="AE86"/>
  <c r="AY86"/>
  <c r="K87"/>
  <c r="L87"/>
  <c r="M87"/>
  <c r="N87"/>
  <c r="AE87"/>
  <c r="AY87"/>
  <c r="K88"/>
  <c r="L88"/>
  <c r="P88" s="1"/>
  <c r="M88"/>
  <c r="N88"/>
  <c r="U88"/>
  <c r="AB88"/>
  <c r="AE88"/>
  <c r="AP88"/>
  <c r="AY88"/>
  <c r="K89"/>
  <c r="L89"/>
  <c r="M89"/>
  <c r="N89"/>
  <c r="AE89"/>
  <c r="AY89"/>
  <c r="K90"/>
  <c r="L90"/>
  <c r="M90"/>
  <c r="N90"/>
  <c r="R90"/>
  <c r="U90"/>
  <c r="AE90"/>
  <c r="AY90"/>
  <c r="K91"/>
  <c r="L91"/>
  <c r="Y91" s="1"/>
  <c r="M91"/>
  <c r="N91"/>
  <c r="AE91"/>
  <c r="AY91"/>
  <c r="K92"/>
  <c r="L92"/>
  <c r="M92"/>
  <c r="N92"/>
  <c r="U92"/>
  <c r="AB92"/>
  <c r="AE92"/>
  <c r="AF92" s="1"/>
  <c r="AP92"/>
  <c r="AV92"/>
  <c r="AY92"/>
  <c r="K93"/>
  <c r="L93"/>
  <c r="R93" s="1"/>
  <c r="M93"/>
  <c r="N93"/>
  <c r="AE93"/>
  <c r="AY93"/>
  <c r="K94"/>
  <c r="L94"/>
  <c r="M94"/>
  <c r="U94" s="1"/>
  <c r="N94"/>
  <c r="R94"/>
  <c r="Z94"/>
  <c r="AE94"/>
  <c r="AF94"/>
  <c r="AV94"/>
  <c r="AY94"/>
  <c r="K95"/>
  <c r="L95"/>
  <c r="M95"/>
  <c r="N95"/>
  <c r="AE95"/>
  <c r="AY95"/>
  <c r="K96"/>
  <c r="L96"/>
  <c r="R96" s="1"/>
  <c r="M96"/>
  <c r="N96"/>
  <c r="U96"/>
  <c r="AB96"/>
  <c r="AE96"/>
  <c r="AF96"/>
  <c r="AL96"/>
  <c r="AP96"/>
  <c r="AS96" s="1"/>
  <c r="AV96"/>
  <c r="AY96"/>
  <c r="K97"/>
  <c r="L97"/>
  <c r="M97"/>
  <c r="N97"/>
  <c r="AE97"/>
  <c r="AY97"/>
  <c r="K98"/>
  <c r="L98"/>
  <c r="M98"/>
  <c r="N98"/>
  <c r="U98"/>
  <c r="AE98"/>
  <c r="AF98" s="1"/>
  <c r="AV98"/>
  <c r="AY98"/>
  <c r="K99"/>
  <c r="L99"/>
  <c r="P99" s="1"/>
  <c r="M99"/>
  <c r="N99"/>
  <c r="R99"/>
  <c r="Y99"/>
  <c r="AE99"/>
  <c r="AY99"/>
  <c r="K100"/>
  <c r="L100"/>
  <c r="O100" s="1"/>
  <c r="W100" s="1"/>
  <c r="M100"/>
  <c r="U100" s="1"/>
  <c r="N100"/>
  <c r="P100"/>
  <c r="R100"/>
  <c r="T100"/>
  <c r="Y100"/>
  <c r="AB100"/>
  <c r="AE100"/>
  <c r="AP100"/>
  <c r="AY100"/>
  <c r="K101"/>
  <c r="L101"/>
  <c r="R101" s="1"/>
  <c r="M101"/>
  <c r="N101"/>
  <c r="AE101"/>
  <c r="AY101"/>
  <c r="K102"/>
  <c r="L102"/>
  <c r="M102"/>
  <c r="N102"/>
  <c r="U102"/>
  <c r="AE102"/>
  <c r="AF102" s="1"/>
  <c r="AY102"/>
  <c r="K103"/>
  <c r="L103"/>
  <c r="M103"/>
  <c r="N103"/>
  <c r="AE103"/>
  <c r="AY103"/>
  <c r="K104"/>
  <c r="L104"/>
  <c r="R104" s="1"/>
  <c r="M104"/>
  <c r="N104"/>
  <c r="U104"/>
  <c r="AB104"/>
  <c r="AE104"/>
  <c r="AF104" s="1"/>
  <c r="AP104"/>
  <c r="AY104"/>
  <c r="K105"/>
  <c r="L105"/>
  <c r="M105"/>
  <c r="N105"/>
  <c r="AE105"/>
  <c r="AY105"/>
  <c r="K106"/>
  <c r="L106"/>
  <c r="M106"/>
  <c r="N106"/>
  <c r="U106"/>
  <c r="AE106"/>
  <c r="AF106"/>
  <c r="AV106"/>
  <c r="AY106"/>
  <c r="K107"/>
  <c r="L107"/>
  <c r="Y107" s="1"/>
  <c r="M107"/>
  <c r="N107"/>
  <c r="AE107"/>
  <c r="AY107"/>
  <c r="K108"/>
  <c r="L108"/>
  <c r="M108"/>
  <c r="N108"/>
  <c r="R108"/>
  <c r="U108"/>
  <c r="AB108"/>
  <c r="AE108"/>
  <c r="AP108"/>
  <c r="AU108"/>
  <c r="AY108"/>
  <c r="K109"/>
  <c r="L109"/>
  <c r="Y109" s="1"/>
  <c r="M109"/>
  <c r="N109"/>
  <c r="AE109"/>
  <c r="AY109"/>
  <c r="K110"/>
  <c r="L110"/>
  <c r="M110"/>
  <c r="N110"/>
  <c r="R110"/>
  <c r="U110"/>
  <c r="AB110"/>
  <c r="AE110"/>
  <c r="AF110" s="1"/>
  <c r="AL110"/>
  <c r="AP110"/>
  <c r="AS110" s="1"/>
  <c r="AV110"/>
  <c r="AY110"/>
  <c r="K111"/>
  <c r="L111"/>
  <c r="R111" s="1"/>
  <c r="M111"/>
  <c r="N111"/>
  <c r="AE111"/>
  <c r="AY111"/>
  <c r="K112"/>
  <c r="L112"/>
  <c r="M112"/>
  <c r="U112" s="1"/>
  <c r="N112"/>
  <c r="R112"/>
  <c r="Z112"/>
  <c r="AE112"/>
  <c r="AF112" s="1"/>
  <c r="AY112"/>
  <c r="K113"/>
  <c r="L113"/>
  <c r="M113"/>
  <c r="N113"/>
  <c r="AE113"/>
  <c r="AY113"/>
  <c r="K114"/>
  <c r="L114"/>
  <c r="R114" s="1"/>
  <c r="M114"/>
  <c r="N114"/>
  <c r="U114"/>
  <c r="AB114"/>
  <c r="AE114"/>
  <c r="AP114"/>
  <c r="AV114"/>
  <c r="AY114"/>
  <c r="K115"/>
  <c r="L115"/>
  <c r="M115"/>
  <c r="N115"/>
  <c r="AE115"/>
  <c r="AY115"/>
  <c r="K116"/>
  <c r="L116"/>
  <c r="M116"/>
  <c r="N116"/>
  <c r="U116"/>
  <c r="AE116"/>
  <c r="AY116"/>
  <c r="K117"/>
  <c r="L117"/>
  <c r="R117" s="1"/>
  <c r="M117"/>
  <c r="N117"/>
  <c r="Y117"/>
  <c r="AE117"/>
  <c r="AY117"/>
  <c r="K118"/>
  <c r="L118"/>
  <c r="M118"/>
  <c r="N118"/>
  <c r="U118"/>
  <c r="AB118"/>
  <c r="AE118"/>
  <c r="AF118" s="1"/>
  <c r="AP118"/>
  <c r="AY118"/>
  <c r="K119"/>
  <c r="L119"/>
  <c r="R119" s="1"/>
  <c r="M119"/>
  <c r="N119"/>
  <c r="AE119"/>
  <c r="AY119"/>
  <c r="K120"/>
  <c r="L120"/>
  <c r="P120" s="1"/>
  <c r="M120"/>
  <c r="U120" s="1"/>
  <c r="N120"/>
  <c r="R120"/>
  <c r="AE120"/>
  <c r="AF120" s="1"/>
  <c r="AY120"/>
  <c r="K121"/>
  <c r="L121"/>
  <c r="M121"/>
  <c r="N121"/>
  <c r="P121"/>
  <c r="R121"/>
  <c r="T121"/>
  <c r="Y121"/>
  <c r="AE121"/>
  <c r="AY121"/>
  <c r="K122"/>
  <c r="L122"/>
  <c r="M122"/>
  <c r="N122"/>
  <c r="O122"/>
  <c r="W122" s="1"/>
  <c r="P122"/>
  <c r="Q122"/>
  <c r="R122"/>
  <c r="S122"/>
  <c r="T122"/>
  <c r="U122"/>
  <c r="Y122"/>
  <c r="Z122"/>
  <c r="AB122"/>
  <c r="AE122"/>
  <c r="AV122" s="1"/>
  <c r="AP122"/>
  <c r="AY122"/>
  <c r="K123"/>
  <c r="L123"/>
  <c r="M123"/>
  <c r="N123"/>
  <c r="AE123"/>
  <c r="AY123"/>
  <c r="K124"/>
  <c r="L124"/>
  <c r="R124" s="1"/>
  <c r="M124"/>
  <c r="N124"/>
  <c r="U124"/>
  <c r="AE124"/>
  <c r="AY124"/>
  <c r="K125"/>
  <c r="L125"/>
  <c r="R125" s="1"/>
  <c r="M125"/>
  <c r="N125"/>
  <c r="Y125"/>
  <c r="AE125"/>
  <c r="AY125"/>
  <c r="K126"/>
  <c r="L126"/>
  <c r="M126"/>
  <c r="N126"/>
  <c r="U126"/>
  <c r="AB126"/>
  <c r="AE126"/>
  <c r="AF126" s="1"/>
  <c r="AL126"/>
  <c r="AP126"/>
  <c r="AS126" s="1"/>
  <c r="AV126"/>
  <c r="AY126"/>
  <c r="K127"/>
  <c r="L127"/>
  <c r="R127" s="1"/>
  <c r="M127"/>
  <c r="N127"/>
  <c r="AE127"/>
  <c r="AY127"/>
  <c r="K128"/>
  <c r="L128"/>
  <c r="M128"/>
  <c r="N128"/>
  <c r="U128"/>
  <c r="AE128"/>
  <c r="AF128" s="1"/>
  <c r="AV128"/>
  <c r="AY128"/>
  <c r="K129"/>
  <c r="L129"/>
  <c r="R129" s="1"/>
  <c r="M129"/>
  <c r="N129"/>
  <c r="Y129"/>
  <c r="AE129"/>
  <c r="AY129"/>
  <c r="K130"/>
  <c r="L130"/>
  <c r="M130"/>
  <c r="N130"/>
  <c r="U130"/>
  <c r="AB130"/>
  <c r="AE130"/>
  <c r="AP130"/>
  <c r="AY130"/>
  <c r="K131"/>
  <c r="L131"/>
  <c r="M131"/>
  <c r="N131"/>
  <c r="AE131"/>
  <c r="AY131"/>
  <c r="K132"/>
  <c r="L132"/>
  <c r="M132"/>
  <c r="N132"/>
  <c r="U132"/>
  <c r="AE132"/>
  <c r="AF132" s="1"/>
  <c r="AY132"/>
  <c r="K133"/>
  <c r="L133"/>
  <c r="M133"/>
  <c r="N133"/>
  <c r="AE133"/>
  <c r="AY133"/>
  <c r="K134"/>
  <c r="L134"/>
  <c r="M134"/>
  <c r="N134"/>
  <c r="AE134"/>
  <c r="AY134"/>
  <c r="K135"/>
  <c r="L135"/>
  <c r="P135" s="1"/>
  <c r="M135"/>
  <c r="U135" s="1"/>
  <c r="N135"/>
  <c r="R135"/>
  <c r="AB135"/>
  <c r="AE135"/>
  <c r="AF135" s="1"/>
  <c r="AL135"/>
  <c r="AP135"/>
  <c r="AS135" s="1"/>
  <c r="AV135"/>
  <c r="AY135"/>
  <c r="K136"/>
  <c r="L136"/>
  <c r="M136"/>
  <c r="N136"/>
  <c r="R136"/>
  <c r="AE136"/>
  <c r="AY136"/>
  <c r="K137"/>
  <c r="L137"/>
  <c r="M137"/>
  <c r="N137"/>
  <c r="U137"/>
  <c r="AE137"/>
  <c r="AY137"/>
  <c r="K138"/>
  <c r="L138"/>
  <c r="R138" s="1"/>
  <c r="M138"/>
  <c r="N138"/>
  <c r="AE138"/>
  <c r="AY138"/>
  <c r="K139"/>
  <c r="L139"/>
  <c r="M139"/>
  <c r="N139"/>
  <c r="U139"/>
  <c r="AB139"/>
  <c r="AE139"/>
  <c r="AP139"/>
  <c r="AY139"/>
  <c r="K140"/>
  <c r="L140"/>
  <c r="R140" s="1"/>
  <c r="M140"/>
  <c r="N140"/>
  <c r="AE140"/>
  <c r="AY140"/>
  <c r="K141"/>
  <c r="L141"/>
  <c r="R141" s="1"/>
  <c r="M141"/>
  <c r="N141"/>
  <c r="U141"/>
  <c r="Z141"/>
  <c r="AA141" s="1"/>
  <c r="AE141"/>
  <c r="AF141" s="1"/>
  <c r="AN141"/>
  <c r="AO141" s="1"/>
  <c r="AY141"/>
  <c r="K142"/>
  <c r="L142"/>
  <c r="M142"/>
  <c r="N142"/>
  <c r="P142"/>
  <c r="R142"/>
  <c r="T142"/>
  <c r="Y142"/>
  <c r="AE142"/>
  <c r="AY142"/>
  <c r="K143"/>
  <c r="L143"/>
  <c r="O143" s="1"/>
  <c r="W143" s="1"/>
  <c r="M143"/>
  <c r="U143" s="1"/>
  <c r="N143"/>
  <c r="P143"/>
  <c r="R143"/>
  <c r="T143"/>
  <c r="Y143"/>
  <c r="Z143"/>
  <c r="AB143"/>
  <c r="AE143"/>
  <c r="AP143"/>
  <c r="AY143"/>
  <c r="K144"/>
  <c r="L144"/>
  <c r="R144" s="1"/>
  <c r="M144"/>
  <c r="N144"/>
  <c r="AE144"/>
  <c r="AY144"/>
  <c r="K145"/>
  <c r="L145"/>
  <c r="P145" s="1"/>
  <c r="M145"/>
  <c r="U145" s="1"/>
  <c r="N145"/>
  <c r="R145"/>
  <c r="AE145"/>
  <c r="AY145"/>
  <c r="K146"/>
  <c r="L146"/>
  <c r="M146"/>
  <c r="N146"/>
  <c r="Y146"/>
  <c r="AE146"/>
  <c r="AY146"/>
  <c r="K147"/>
  <c r="L147"/>
  <c r="M147"/>
  <c r="N147"/>
  <c r="U147"/>
  <c r="AB147"/>
  <c r="AE147"/>
  <c r="AP147"/>
  <c r="AY147"/>
  <c r="K148"/>
  <c r="L148"/>
  <c r="R148" s="1"/>
  <c r="M148"/>
  <c r="N148"/>
  <c r="AE148"/>
  <c r="AY148"/>
  <c r="K149"/>
  <c r="L149"/>
  <c r="M149"/>
  <c r="U149" s="1"/>
  <c r="N149"/>
  <c r="R149"/>
  <c r="AE149"/>
  <c r="AF149" s="1"/>
  <c r="AY149"/>
  <c r="K150"/>
  <c r="L150"/>
  <c r="M150"/>
  <c r="N150"/>
  <c r="R150"/>
  <c r="Y150"/>
  <c r="AE150"/>
  <c r="AY150"/>
  <c r="K151"/>
  <c r="L151"/>
  <c r="M151"/>
  <c r="N151"/>
  <c r="O151"/>
  <c r="W151" s="1"/>
  <c r="P151"/>
  <c r="Q151"/>
  <c r="R151"/>
  <c r="S151"/>
  <c r="T151"/>
  <c r="U151"/>
  <c r="Y151"/>
  <c r="Z151"/>
  <c r="AB151"/>
  <c r="AE151"/>
  <c r="AP151"/>
  <c r="AY151"/>
  <c r="K152"/>
  <c r="L152"/>
  <c r="R152" s="1"/>
  <c r="M152"/>
  <c r="N152"/>
  <c r="AE152"/>
  <c r="AY152"/>
  <c r="K153"/>
  <c r="L153"/>
  <c r="M153"/>
  <c r="N153"/>
  <c r="U153"/>
  <c r="AE153"/>
  <c r="AY153"/>
  <c r="K154"/>
  <c r="L154"/>
  <c r="R154" s="1"/>
  <c r="M154"/>
  <c r="N154"/>
  <c r="Y154"/>
  <c r="AE154"/>
  <c r="AY154"/>
  <c r="K155"/>
  <c r="L155"/>
  <c r="P155" s="1"/>
  <c r="M155"/>
  <c r="N155"/>
  <c r="U155"/>
  <c r="AB155"/>
  <c r="AE155"/>
  <c r="AF155" s="1"/>
  <c r="AP155"/>
  <c r="AV155"/>
  <c r="AY155"/>
  <c r="K156"/>
  <c r="L156"/>
  <c r="R156" s="1"/>
  <c r="M156"/>
  <c r="N156"/>
  <c r="AE156"/>
  <c r="AY156"/>
  <c r="K157"/>
  <c r="L157"/>
  <c r="R157" s="1"/>
  <c r="M157"/>
  <c r="N157"/>
  <c r="U157"/>
  <c r="AE157"/>
  <c r="AF157" s="1"/>
  <c r="AY157"/>
  <c r="K158"/>
  <c r="L158"/>
  <c r="Y158" s="1"/>
  <c r="M158"/>
  <c r="N158"/>
  <c r="AE158"/>
  <c r="AY158"/>
  <c r="K159"/>
  <c r="L159"/>
  <c r="M159"/>
  <c r="N159"/>
  <c r="U159"/>
  <c r="AB159"/>
  <c r="AE159"/>
  <c r="AF159" s="1"/>
  <c r="AP159"/>
  <c r="AY159"/>
  <c r="K160"/>
  <c r="L160"/>
  <c r="R160" s="1"/>
  <c r="M160"/>
  <c r="N160"/>
  <c r="AE160"/>
  <c r="AY160"/>
  <c r="K161"/>
  <c r="L161"/>
  <c r="O161" s="1"/>
  <c r="W161" s="1"/>
  <c r="M161"/>
  <c r="U161" s="1"/>
  <c r="N161"/>
  <c r="P161"/>
  <c r="R161"/>
  <c r="T161"/>
  <c r="Y161"/>
  <c r="AE161"/>
  <c r="AY161"/>
  <c r="K162"/>
  <c r="L162"/>
  <c r="M162"/>
  <c r="N162"/>
  <c r="AE162"/>
  <c r="AY162"/>
  <c r="K163"/>
  <c r="L163"/>
  <c r="P163" s="1"/>
  <c r="M163"/>
  <c r="U163" s="1"/>
  <c r="N163"/>
  <c r="R163"/>
  <c r="AB163"/>
  <c r="AE163"/>
  <c r="AF163" s="1"/>
  <c r="AP163"/>
  <c r="AV163"/>
  <c r="AY163"/>
  <c r="K164"/>
  <c r="L164"/>
  <c r="R164" s="1"/>
  <c r="M164"/>
  <c r="N164"/>
  <c r="AE164"/>
  <c r="AY164"/>
  <c r="K165"/>
  <c r="L165"/>
  <c r="M165"/>
  <c r="N165"/>
  <c r="U165"/>
  <c r="AE165"/>
  <c r="AF165" s="1"/>
  <c r="AY165"/>
  <c r="K166"/>
  <c r="L166"/>
  <c r="M166"/>
  <c r="N166"/>
  <c r="AE166"/>
  <c r="AY166"/>
  <c r="K167"/>
  <c r="L167"/>
  <c r="R167" s="1"/>
  <c r="M167"/>
  <c r="N167"/>
  <c r="U167"/>
  <c r="AB167"/>
  <c r="AE167"/>
  <c r="AF167" s="1"/>
  <c r="AL167"/>
  <c r="AP167"/>
  <c r="AV167"/>
  <c r="AY167"/>
  <c r="K168"/>
  <c r="L168"/>
  <c r="R168" s="1"/>
  <c r="M168"/>
  <c r="N168"/>
  <c r="AE168"/>
  <c r="AY168"/>
  <c r="K169"/>
  <c r="L169"/>
  <c r="M169"/>
  <c r="N169"/>
  <c r="O169"/>
  <c r="W169" s="1"/>
  <c r="P169"/>
  <c r="Q169"/>
  <c r="R169"/>
  <c r="S169"/>
  <c r="T169"/>
  <c r="U169"/>
  <c r="Y169"/>
  <c r="Z169"/>
  <c r="AA169" s="1"/>
  <c r="AE169"/>
  <c r="AY169"/>
  <c r="K170"/>
  <c r="L170"/>
  <c r="R170" s="1"/>
  <c r="M170"/>
  <c r="N170"/>
  <c r="AE170"/>
  <c r="AY170"/>
  <c r="K171"/>
  <c r="L171"/>
  <c r="M171"/>
  <c r="N171"/>
  <c r="U171"/>
  <c r="AB171"/>
  <c r="AE171"/>
  <c r="AF171" s="1"/>
  <c r="AP171"/>
  <c r="AV171"/>
  <c r="AY171"/>
  <c r="K172"/>
  <c r="L172"/>
  <c r="R172" s="1"/>
  <c r="M172"/>
  <c r="N172"/>
  <c r="AE172"/>
  <c r="AY172"/>
  <c r="K173"/>
  <c r="L173"/>
  <c r="O173" s="1"/>
  <c r="W173" s="1"/>
  <c r="M173"/>
  <c r="U173" s="1"/>
  <c r="N173"/>
  <c r="R173"/>
  <c r="AE173"/>
  <c r="AF173" s="1"/>
  <c r="AY173"/>
  <c r="K174"/>
  <c r="L174"/>
  <c r="Y174" s="1"/>
  <c r="M174"/>
  <c r="N174"/>
  <c r="AE174"/>
  <c r="AY174"/>
  <c r="K175"/>
  <c r="L175"/>
  <c r="M175"/>
  <c r="N175"/>
  <c r="U175"/>
  <c r="AB175"/>
  <c r="AE175"/>
  <c r="AP175"/>
  <c r="AY175"/>
  <c r="K176"/>
  <c r="L176"/>
  <c r="R176" s="1"/>
  <c r="M176"/>
  <c r="N176"/>
  <c r="AE176"/>
  <c r="AY176"/>
  <c r="K177"/>
  <c r="L177"/>
  <c r="M177"/>
  <c r="N177"/>
  <c r="U177"/>
  <c r="AE177"/>
  <c r="AY177"/>
  <c r="K178"/>
  <c r="L178"/>
  <c r="R178" s="1"/>
  <c r="M178"/>
  <c r="N178"/>
  <c r="Y178"/>
  <c r="AE178"/>
  <c r="AY178"/>
  <c r="K179"/>
  <c r="L179"/>
  <c r="M179"/>
  <c r="N179"/>
  <c r="U179"/>
  <c r="AB179"/>
  <c r="AE179"/>
  <c r="AF179" s="1"/>
  <c r="AP179"/>
  <c r="AV179"/>
  <c r="AY179"/>
  <c r="K180"/>
  <c r="L180"/>
  <c r="R180" s="1"/>
  <c r="M180"/>
  <c r="N180"/>
  <c r="AE180"/>
  <c r="AY180"/>
  <c r="K181"/>
  <c r="L181"/>
  <c r="M181"/>
  <c r="N181"/>
  <c r="P181"/>
  <c r="R181"/>
  <c r="T181"/>
  <c r="U181"/>
  <c r="Y181"/>
  <c r="AE181"/>
  <c r="AF181" s="1"/>
  <c r="AY181"/>
  <c r="K182"/>
  <c r="L182"/>
  <c r="M182"/>
  <c r="N182"/>
  <c r="AE182"/>
  <c r="AY182"/>
  <c r="K183"/>
  <c r="L183"/>
  <c r="R183" s="1"/>
  <c r="M183"/>
  <c r="N183"/>
  <c r="U183"/>
  <c r="AB183"/>
  <c r="AE183"/>
  <c r="AF183" s="1"/>
  <c r="AL183"/>
  <c r="AP183"/>
  <c r="AV183"/>
  <c r="AY183"/>
  <c r="K184"/>
  <c r="L184"/>
  <c r="R184" s="1"/>
  <c r="M184"/>
  <c r="N184"/>
  <c r="AE184"/>
  <c r="AY184"/>
  <c r="K185"/>
  <c r="L185"/>
  <c r="O185" s="1"/>
  <c r="W185" s="1"/>
  <c r="M185"/>
  <c r="U185" s="1"/>
  <c r="N185"/>
  <c r="P185"/>
  <c r="R185"/>
  <c r="T185"/>
  <c r="Y185"/>
  <c r="AE185"/>
  <c r="AY185"/>
  <c r="K186"/>
  <c r="L186"/>
  <c r="M186"/>
  <c r="N186"/>
  <c r="AE186"/>
  <c r="AY186"/>
  <c r="K187"/>
  <c r="L187"/>
  <c r="P187" s="1"/>
  <c r="M187"/>
  <c r="N187"/>
  <c r="U187"/>
  <c r="AB187"/>
  <c r="AE187"/>
  <c r="AF187" s="1"/>
  <c r="AP187"/>
  <c r="AV187"/>
  <c r="AY187"/>
  <c r="K188"/>
  <c r="L188"/>
  <c r="R188" s="1"/>
  <c r="M188"/>
  <c r="N188"/>
  <c r="AE188"/>
  <c r="AY188"/>
  <c r="K189"/>
  <c r="L189"/>
  <c r="O189" s="1"/>
  <c r="W189" s="1"/>
  <c r="M189"/>
  <c r="U189" s="1"/>
  <c r="N189"/>
  <c r="P189"/>
  <c r="R189"/>
  <c r="T189"/>
  <c r="Y189"/>
  <c r="AE189"/>
  <c r="AF189" s="1"/>
  <c r="AY189"/>
  <c r="K190"/>
  <c r="L190"/>
  <c r="Y190" s="1"/>
  <c r="M190"/>
  <c r="N190"/>
  <c r="AE190"/>
  <c r="AY190"/>
  <c r="K191"/>
  <c r="L191"/>
  <c r="M191"/>
  <c r="N191"/>
  <c r="U191"/>
  <c r="AB191"/>
  <c r="AE191"/>
  <c r="AF191"/>
  <c r="AL191"/>
  <c r="AP191"/>
  <c r="AS191" s="1"/>
  <c r="AV191"/>
  <c r="AY191"/>
  <c r="K192"/>
  <c r="L192"/>
  <c r="R192" s="1"/>
  <c r="M192"/>
  <c r="N192"/>
  <c r="AE192"/>
  <c r="AY192"/>
  <c r="K193"/>
  <c r="L193"/>
  <c r="M193"/>
  <c r="N193"/>
  <c r="R193"/>
  <c r="U193"/>
  <c r="AE193"/>
  <c r="AY193"/>
  <c r="K194"/>
  <c r="L194"/>
  <c r="R194" s="1"/>
  <c r="M194"/>
  <c r="N194"/>
  <c r="Y194"/>
  <c r="AE194"/>
  <c r="AY194"/>
  <c r="K195"/>
  <c r="L195"/>
  <c r="M195"/>
  <c r="N195"/>
  <c r="U195"/>
  <c r="AB195"/>
  <c r="AE195"/>
  <c r="AF195" s="1"/>
  <c r="AP195"/>
  <c r="AV195"/>
  <c r="AY195"/>
  <c r="K196"/>
  <c r="L196"/>
  <c r="R196" s="1"/>
  <c r="M196"/>
  <c r="N196"/>
  <c r="AE196"/>
  <c r="AY196"/>
  <c r="K197"/>
  <c r="L197"/>
  <c r="O197" s="1"/>
  <c r="W197" s="1"/>
  <c r="M197"/>
  <c r="U197" s="1"/>
  <c r="N197"/>
  <c r="P197"/>
  <c r="R197"/>
  <c r="T197"/>
  <c r="Y197"/>
  <c r="AE197"/>
  <c r="AF197" s="1"/>
  <c r="AY197"/>
  <c r="K198"/>
  <c r="L198"/>
  <c r="M198"/>
  <c r="N198"/>
  <c r="AE198"/>
  <c r="AY198"/>
  <c r="K199"/>
  <c r="L199"/>
  <c r="R199" s="1"/>
  <c r="M199"/>
  <c r="N199"/>
  <c r="U199"/>
  <c r="AB199"/>
  <c r="AE199"/>
  <c r="AF199"/>
  <c r="AL199"/>
  <c r="AP199"/>
  <c r="AS199" s="1"/>
  <c r="AV199"/>
  <c r="AY199"/>
  <c r="K200"/>
  <c r="L200"/>
  <c r="R200" s="1"/>
  <c r="M200"/>
  <c r="N200"/>
  <c r="AE200"/>
  <c r="AY200"/>
  <c r="K201"/>
  <c r="L201"/>
  <c r="M201"/>
  <c r="N201"/>
  <c r="Y201"/>
  <c r="AE201"/>
  <c r="AY201"/>
  <c r="K202"/>
  <c r="L202"/>
  <c r="M202"/>
  <c r="N202"/>
  <c r="R202"/>
  <c r="U202"/>
  <c r="AB202"/>
  <c r="AE202"/>
  <c r="AP202"/>
  <c r="AY202"/>
  <c r="K203"/>
  <c r="L203"/>
  <c r="M203"/>
  <c r="N203"/>
  <c r="AE203"/>
  <c r="AY203"/>
  <c r="K204"/>
  <c r="L204"/>
  <c r="O204" s="1"/>
  <c r="W204" s="1"/>
  <c r="M204"/>
  <c r="U204" s="1"/>
  <c r="N204"/>
  <c r="R204"/>
  <c r="AE204"/>
  <c r="AY204"/>
  <c r="K205"/>
  <c r="L205"/>
  <c r="R205" s="1"/>
  <c r="M205"/>
  <c r="N205"/>
  <c r="Y205"/>
  <c r="AE205"/>
  <c r="AY205"/>
  <c r="K206"/>
  <c r="L206"/>
  <c r="P206" s="1"/>
  <c r="M206"/>
  <c r="N206"/>
  <c r="U206"/>
  <c r="AB206"/>
  <c r="AE206"/>
  <c r="AF206" s="1"/>
  <c r="AP206"/>
  <c r="AV206"/>
  <c r="AY206"/>
  <c r="K207"/>
  <c r="L207"/>
  <c r="P207" s="1"/>
  <c r="M207"/>
  <c r="N207"/>
  <c r="AE207"/>
  <c r="AY207"/>
  <c r="K208"/>
  <c r="L208"/>
  <c r="M208"/>
  <c r="N208"/>
  <c r="R208"/>
  <c r="U208"/>
  <c r="AE208"/>
  <c r="AF208" s="1"/>
  <c r="AY208"/>
  <c r="K209"/>
  <c r="L209"/>
  <c r="Y209" s="1"/>
  <c r="M209"/>
  <c r="N209"/>
  <c r="AE209"/>
  <c r="AY209"/>
  <c r="K210"/>
  <c r="L210"/>
  <c r="M210"/>
  <c r="N210"/>
  <c r="U210"/>
  <c r="AB210"/>
  <c r="AE210"/>
  <c r="AF210" s="1"/>
  <c r="AL210"/>
  <c r="AP210"/>
  <c r="AV210"/>
  <c r="AY210"/>
  <c r="K211"/>
  <c r="L211"/>
  <c r="P211" s="1"/>
  <c r="M211"/>
  <c r="N211"/>
  <c r="AE211"/>
  <c r="AY211"/>
  <c r="K212"/>
  <c r="L212"/>
  <c r="P212" s="1"/>
  <c r="M212"/>
  <c r="U212" s="1"/>
  <c r="N212"/>
  <c r="R212"/>
  <c r="AE212"/>
  <c r="AF212" s="1"/>
  <c r="AV212"/>
  <c r="AY212"/>
  <c r="K213"/>
  <c r="L213"/>
  <c r="M213"/>
  <c r="N213"/>
  <c r="P213"/>
  <c r="R213"/>
  <c r="T213"/>
  <c r="Y213"/>
  <c r="AE213"/>
  <c r="AY213"/>
  <c r="K214"/>
  <c r="L214"/>
  <c r="M214"/>
  <c r="N214"/>
  <c r="O214"/>
  <c r="W214" s="1"/>
  <c r="P214"/>
  <c r="Q214"/>
  <c r="R214"/>
  <c r="S214"/>
  <c r="T214"/>
  <c r="U214"/>
  <c r="Y214"/>
  <c r="Z214"/>
  <c r="AB214"/>
  <c r="AE214"/>
  <c r="AV214" s="1"/>
  <c r="AP214"/>
  <c r="AY214"/>
  <c r="K215"/>
  <c r="L215"/>
  <c r="M215"/>
  <c r="N215"/>
  <c r="AE215"/>
  <c r="AY215"/>
  <c r="K216"/>
  <c r="L216"/>
  <c r="M216"/>
  <c r="N216"/>
  <c r="U216"/>
  <c r="AE216"/>
  <c r="AF216" s="1"/>
  <c r="AV216"/>
  <c r="AY216"/>
  <c r="K217"/>
  <c r="L217"/>
  <c r="P217" s="1"/>
  <c r="M217"/>
  <c r="N217"/>
  <c r="R217"/>
  <c r="Y217"/>
  <c r="AE217"/>
  <c r="AY217"/>
  <c r="K218"/>
  <c r="L218"/>
  <c r="O218" s="1"/>
  <c r="W218" s="1"/>
  <c r="M218"/>
  <c r="U218" s="1"/>
  <c r="N218"/>
  <c r="P218"/>
  <c r="R218"/>
  <c r="T218"/>
  <c r="Y218"/>
  <c r="AB218"/>
  <c r="AE218"/>
  <c r="AP218"/>
  <c r="AY218"/>
  <c r="K219"/>
  <c r="L219"/>
  <c r="P219" s="1"/>
  <c r="M219"/>
  <c r="N219"/>
  <c r="AE219"/>
  <c r="AY219"/>
  <c r="K220"/>
  <c r="L220"/>
  <c r="M220"/>
  <c r="N220"/>
  <c r="U220"/>
  <c r="AE220"/>
  <c r="AY220"/>
  <c r="K221"/>
  <c r="L221"/>
  <c r="M221"/>
  <c r="N221"/>
  <c r="Y221"/>
  <c r="AE221"/>
  <c r="AY221"/>
  <c r="K222"/>
  <c r="L222"/>
  <c r="M222"/>
  <c r="N222"/>
  <c r="R222"/>
  <c r="U222"/>
  <c r="AB222"/>
  <c r="AE222"/>
  <c r="AF222" s="1"/>
  <c r="AL222"/>
  <c r="AP222"/>
  <c r="AS222" s="1"/>
  <c r="AV222"/>
  <c r="AY222"/>
  <c r="K223"/>
  <c r="L223"/>
  <c r="P223" s="1"/>
  <c r="M223"/>
  <c r="N223"/>
  <c r="AE223"/>
  <c r="AY223"/>
  <c r="K224"/>
  <c r="L224"/>
  <c r="R224" s="1"/>
  <c r="M224"/>
  <c r="N224"/>
  <c r="U224"/>
  <c r="AE224"/>
  <c r="AF224" s="1"/>
  <c r="AV224"/>
  <c r="AY224"/>
  <c r="K225"/>
  <c r="L225"/>
  <c r="M225"/>
  <c r="N225"/>
  <c r="AE225"/>
  <c r="AY225"/>
  <c r="K226"/>
  <c r="L226"/>
  <c r="R226" s="1"/>
  <c r="M226"/>
  <c r="N226"/>
  <c r="U226"/>
  <c r="AB226"/>
  <c r="AE226"/>
  <c r="AP226"/>
  <c r="AY226"/>
  <c r="K227"/>
  <c r="L227"/>
  <c r="M227"/>
  <c r="N227"/>
  <c r="AE227"/>
  <c r="AY227"/>
  <c r="K228"/>
  <c r="L228"/>
  <c r="M228"/>
  <c r="N228"/>
  <c r="U228"/>
  <c r="AE228"/>
  <c r="AY228"/>
  <c r="K229"/>
  <c r="L229"/>
  <c r="M229"/>
  <c r="N229"/>
  <c r="AE229"/>
  <c r="AY229"/>
  <c r="K230"/>
  <c r="L230"/>
  <c r="R230" s="1"/>
  <c r="M230"/>
  <c r="N230"/>
  <c r="U230"/>
  <c r="AB230"/>
  <c r="AE230"/>
  <c r="AP230"/>
  <c r="AV230"/>
  <c r="AY230"/>
  <c r="K231"/>
  <c r="L231"/>
  <c r="M231"/>
  <c r="N231"/>
  <c r="AE231"/>
  <c r="AY231"/>
  <c r="K232"/>
  <c r="L232"/>
  <c r="M232"/>
  <c r="N232"/>
  <c r="U232"/>
  <c r="AE232"/>
  <c r="AF232"/>
  <c r="AV232"/>
  <c r="AY232"/>
  <c r="K233"/>
  <c r="L233"/>
  <c r="R233" s="1"/>
  <c r="M233"/>
  <c r="N233"/>
  <c r="AE233"/>
  <c r="AY233"/>
  <c r="K234"/>
  <c r="L234"/>
  <c r="M234"/>
  <c r="N234"/>
  <c r="R234"/>
  <c r="U234"/>
  <c r="AB234"/>
  <c r="AI234" s="1"/>
  <c r="AE234"/>
  <c r="AF234"/>
  <c r="AL234"/>
  <c r="AP234"/>
  <c r="AS234" s="1"/>
  <c r="AV234"/>
  <c r="AY234"/>
  <c r="K235"/>
  <c r="L235"/>
  <c r="M235"/>
  <c r="N235"/>
  <c r="AE235"/>
  <c r="AY235"/>
  <c r="K236"/>
  <c r="L236"/>
  <c r="P236" s="1"/>
  <c r="M236"/>
  <c r="N236"/>
  <c r="U236"/>
  <c r="AE236"/>
  <c r="AY236"/>
  <c r="K237"/>
  <c r="L237"/>
  <c r="R237" s="1"/>
  <c r="M237"/>
  <c r="N237"/>
  <c r="AE237"/>
  <c r="AY237"/>
  <c r="K238"/>
  <c r="L238"/>
  <c r="R238" s="1"/>
  <c r="M238"/>
  <c r="N238"/>
  <c r="U238"/>
  <c r="AB238"/>
  <c r="AI238" s="1"/>
  <c r="AE238"/>
  <c r="AF238"/>
  <c r="AL238"/>
  <c r="AP238"/>
  <c r="AV238"/>
  <c r="AY238"/>
  <c r="K239"/>
  <c r="L239"/>
  <c r="M239"/>
  <c r="N239"/>
  <c r="AE239"/>
  <c r="AY239"/>
  <c r="K240"/>
  <c r="L240"/>
  <c r="M240"/>
  <c r="N240"/>
  <c r="P240"/>
  <c r="R240"/>
  <c r="T240"/>
  <c r="U240"/>
  <c r="Y240"/>
  <c r="AE240"/>
  <c r="AF240" s="1"/>
  <c r="AV240"/>
  <c r="AY240"/>
  <c r="K241"/>
  <c r="L241"/>
  <c r="R241" s="1"/>
  <c r="M241"/>
  <c r="N241"/>
  <c r="AE241"/>
  <c r="AY241"/>
  <c r="K242"/>
  <c r="L242"/>
  <c r="P242" s="1"/>
  <c r="M242"/>
  <c r="U242" s="1"/>
  <c r="N242"/>
  <c r="R242"/>
  <c r="AB242"/>
  <c r="AE242"/>
  <c r="AP242"/>
  <c r="AY242"/>
  <c r="K243"/>
  <c r="L243"/>
  <c r="P243" s="1"/>
  <c r="M243"/>
  <c r="N243"/>
  <c r="R243"/>
  <c r="AE243"/>
  <c r="AY243"/>
  <c r="K244"/>
  <c r="L244"/>
  <c r="M244"/>
  <c r="N244"/>
  <c r="U244"/>
  <c r="AE244"/>
  <c r="AF244" s="1"/>
  <c r="AV244"/>
  <c r="AY244"/>
  <c r="K245"/>
  <c r="L245"/>
  <c r="M245"/>
  <c r="N245"/>
  <c r="P245"/>
  <c r="R245"/>
  <c r="T245"/>
  <c r="Y245"/>
  <c r="AE245"/>
  <c r="AY245"/>
  <c r="K246"/>
  <c r="L246"/>
  <c r="M246"/>
  <c r="N246"/>
  <c r="O246"/>
  <c r="W246" s="1"/>
  <c r="P246"/>
  <c r="Q246"/>
  <c r="R246"/>
  <c r="S246"/>
  <c r="T246"/>
  <c r="U246"/>
  <c r="Y246"/>
  <c r="Z246"/>
  <c r="AB246"/>
  <c r="AE246"/>
  <c r="AV246" s="1"/>
  <c r="AP246"/>
  <c r="AY246"/>
  <c r="K247"/>
  <c r="L247"/>
  <c r="M247"/>
  <c r="N247"/>
  <c r="AE247"/>
  <c r="AY247"/>
  <c r="K248"/>
  <c r="L248"/>
  <c r="R248" s="1"/>
  <c r="M248"/>
  <c r="N248"/>
  <c r="AE248"/>
  <c r="AF248" s="1"/>
  <c r="AY248"/>
  <c r="K249"/>
  <c r="L249"/>
  <c r="M249"/>
  <c r="V249" s="1"/>
  <c r="N249"/>
  <c r="U249"/>
  <c r="AE249"/>
  <c r="AY249"/>
  <c r="K250"/>
  <c r="L250"/>
  <c r="M250"/>
  <c r="N250"/>
  <c r="P250"/>
  <c r="R250"/>
  <c r="T250"/>
  <c r="U250"/>
  <c r="Y250"/>
  <c r="AE250"/>
  <c r="AY250"/>
  <c r="K251"/>
  <c r="L251"/>
  <c r="M251"/>
  <c r="N251"/>
  <c r="Y251"/>
  <c r="AE251"/>
  <c r="AY251"/>
  <c r="K252"/>
  <c r="L252"/>
  <c r="M252"/>
  <c r="N252"/>
  <c r="R252"/>
  <c r="U252"/>
  <c r="AB252"/>
  <c r="AE252"/>
  <c r="AP252"/>
  <c r="AY252"/>
  <c r="K253"/>
  <c r="L253"/>
  <c r="M253"/>
  <c r="N253"/>
  <c r="AE253"/>
  <c r="AY253"/>
  <c r="K254"/>
  <c r="L254"/>
  <c r="P254" s="1"/>
  <c r="M254"/>
  <c r="U254" s="1"/>
  <c r="N254"/>
  <c r="R254"/>
  <c r="AE254"/>
  <c r="AY254"/>
  <c r="K255"/>
  <c r="L255"/>
  <c r="M255"/>
  <c r="N255"/>
  <c r="AE255"/>
  <c r="AY255"/>
  <c r="K256"/>
  <c r="L256"/>
  <c r="R256" s="1"/>
  <c r="M256"/>
  <c r="N256"/>
  <c r="U256"/>
  <c r="AB256"/>
  <c r="AE256"/>
  <c r="AP256"/>
  <c r="AY256"/>
  <c r="K257"/>
  <c r="L257"/>
  <c r="R257" s="1"/>
  <c r="M257"/>
  <c r="N257"/>
  <c r="AE257"/>
  <c r="AY257"/>
  <c r="K258"/>
  <c r="L258"/>
  <c r="M258"/>
  <c r="N258"/>
  <c r="U258"/>
  <c r="AE258"/>
  <c r="AY258"/>
  <c r="K259"/>
  <c r="L259"/>
  <c r="M259"/>
  <c r="N259"/>
  <c r="Y259"/>
  <c r="AE259"/>
  <c r="AY259"/>
  <c r="K260"/>
  <c r="L260"/>
  <c r="M260"/>
  <c r="N260"/>
  <c r="R260"/>
  <c r="U260"/>
  <c r="AB260"/>
  <c r="AE260"/>
  <c r="AF260" s="1"/>
  <c r="AL260"/>
  <c r="AP260"/>
  <c r="AS260" s="1"/>
  <c r="AV260"/>
  <c r="AY260"/>
  <c r="K261"/>
  <c r="L261"/>
  <c r="M261"/>
  <c r="N261"/>
  <c r="AE261"/>
  <c r="AY261"/>
  <c r="K262"/>
  <c r="L262"/>
  <c r="P262" s="1"/>
  <c r="M262"/>
  <c r="U262" s="1"/>
  <c r="N262"/>
  <c r="R262"/>
  <c r="AE262"/>
  <c r="AY262"/>
  <c r="K263"/>
  <c r="L263"/>
  <c r="R263" s="1"/>
  <c r="M263"/>
  <c r="N263"/>
  <c r="AE263"/>
  <c r="AY263"/>
  <c r="K264"/>
  <c r="L264"/>
  <c r="M264"/>
  <c r="U264" s="1"/>
  <c r="N264"/>
  <c r="R264"/>
  <c r="AB264"/>
  <c r="AE264"/>
  <c r="AP264"/>
  <c r="AV264"/>
  <c r="AY264"/>
  <c r="K265"/>
  <c r="L265"/>
  <c r="R265" s="1"/>
  <c r="M265"/>
  <c r="N265"/>
  <c r="AE265"/>
  <c r="AY265"/>
  <c r="K266"/>
  <c r="L266"/>
  <c r="M266"/>
  <c r="N266"/>
  <c r="U266"/>
  <c r="AE266"/>
  <c r="AF266"/>
  <c r="AV266"/>
  <c r="AY266"/>
  <c r="K267"/>
  <c r="L267"/>
  <c r="M267"/>
  <c r="N267"/>
  <c r="AE267"/>
  <c r="AY267"/>
  <c r="K268"/>
  <c r="L268"/>
  <c r="R268" s="1"/>
  <c r="M268"/>
  <c r="N268"/>
  <c r="U268"/>
  <c r="AB268"/>
  <c r="AE268"/>
  <c r="AF268" s="1"/>
  <c r="AP268"/>
  <c r="AY268"/>
  <c r="K269"/>
  <c r="L269"/>
  <c r="M269"/>
  <c r="N269"/>
  <c r="AE269"/>
  <c r="AY269"/>
  <c r="K270"/>
  <c r="L270"/>
  <c r="R270" s="1"/>
  <c r="M270"/>
  <c r="N270"/>
  <c r="U270"/>
  <c r="AE270"/>
  <c r="AF270" s="1"/>
  <c r="AY270"/>
  <c r="K271"/>
  <c r="L271"/>
  <c r="M271"/>
  <c r="N271"/>
  <c r="AE271"/>
  <c r="AY271"/>
  <c r="K272"/>
  <c r="L272"/>
  <c r="P272" s="1"/>
  <c r="M272"/>
  <c r="U272" s="1"/>
  <c r="N272"/>
  <c r="R272"/>
  <c r="AB272"/>
  <c r="AE272"/>
  <c r="AF272" s="1"/>
  <c r="AL272"/>
  <c r="AP272"/>
  <c r="AS272" s="1"/>
  <c r="AV272"/>
  <c r="AY272"/>
  <c r="K273"/>
  <c r="L273"/>
  <c r="M273"/>
  <c r="N273"/>
  <c r="R273"/>
  <c r="AE273"/>
  <c r="AY273"/>
  <c r="K274"/>
  <c r="L274"/>
  <c r="M274"/>
  <c r="N274"/>
  <c r="U274"/>
  <c r="AE274"/>
  <c r="AY274"/>
  <c r="K275"/>
  <c r="L275"/>
  <c r="Y275" s="1"/>
  <c r="M275"/>
  <c r="N275"/>
  <c r="AE275"/>
  <c r="AY275"/>
  <c r="K276"/>
  <c r="L276"/>
  <c r="R276" s="1"/>
  <c r="M276"/>
  <c r="N276"/>
  <c r="U276"/>
  <c r="AB276"/>
  <c r="AE276"/>
  <c r="AV276" s="1"/>
  <c r="AP276"/>
  <c r="AY276"/>
  <c r="K277"/>
  <c r="L277"/>
  <c r="M277"/>
  <c r="N277"/>
  <c r="AE277"/>
  <c r="AY277"/>
  <c r="K278"/>
  <c r="L278"/>
  <c r="M278"/>
  <c r="N278"/>
  <c r="U278"/>
  <c r="AE278"/>
  <c r="AY278"/>
  <c r="K279"/>
  <c r="L279"/>
  <c r="M279"/>
  <c r="N279"/>
  <c r="Y279"/>
  <c r="AE279"/>
  <c r="AY279"/>
  <c r="K280"/>
  <c r="L280"/>
  <c r="M280"/>
  <c r="N280"/>
  <c r="R280"/>
  <c r="U280"/>
  <c r="AB280"/>
  <c r="AE280"/>
  <c r="AP280"/>
  <c r="AY280"/>
  <c r="K281"/>
  <c r="L281"/>
  <c r="R281" s="1"/>
  <c r="M281"/>
  <c r="N281"/>
  <c r="AE281"/>
  <c r="AY281"/>
  <c r="K282"/>
  <c r="L282"/>
  <c r="P282" s="1"/>
  <c r="M282"/>
  <c r="U282" s="1"/>
  <c r="N282"/>
  <c r="R282"/>
  <c r="AE282"/>
  <c r="AF282" s="1"/>
  <c r="AY282"/>
  <c r="K283"/>
  <c r="L283"/>
  <c r="R283" s="1"/>
  <c r="M283"/>
  <c r="N283"/>
  <c r="Y283"/>
  <c r="AE283"/>
  <c r="AY283"/>
  <c r="K284"/>
  <c r="L284"/>
  <c r="R284" s="1"/>
  <c r="M284"/>
  <c r="N284"/>
  <c r="U284"/>
  <c r="AB284"/>
  <c r="AE284"/>
  <c r="AV284" s="1"/>
  <c r="AP284"/>
  <c r="AY284"/>
  <c r="K285"/>
  <c r="L285"/>
  <c r="M285"/>
  <c r="N285"/>
  <c r="AE285"/>
  <c r="AY285"/>
  <c r="K286"/>
  <c r="L286"/>
  <c r="R286" s="1"/>
  <c r="M286"/>
  <c r="N286"/>
  <c r="U286"/>
  <c r="AE286"/>
  <c r="AY286"/>
  <c r="K287"/>
  <c r="L287"/>
  <c r="M287"/>
  <c r="N287"/>
  <c r="AE287"/>
  <c r="AY287"/>
  <c r="K288"/>
  <c r="L288"/>
  <c r="O288" s="1"/>
  <c r="W288" s="1"/>
  <c r="M288"/>
  <c r="U288" s="1"/>
  <c r="N288"/>
  <c r="R288"/>
  <c r="AB288"/>
  <c r="AE288"/>
  <c r="AF288" s="1"/>
  <c r="AP288"/>
  <c r="AS288" s="1"/>
  <c r="AY288"/>
  <c r="K289"/>
  <c r="L289"/>
  <c r="M289"/>
  <c r="N289"/>
  <c r="R289"/>
  <c r="AE289"/>
  <c r="AY289"/>
  <c r="K290"/>
  <c r="L290"/>
  <c r="P290" s="1"/>
  <c r="M290"/>
  <c r="N290"/>
  <c r="U290"/>
  <c r="AE290"/>
  <c r="AF290" s="1"/>
  <c r="AY290"/>
  <c r="K291"/>
  <c r="L291"/>
  <c r="R291" s="1"/>
  <c r="M291"/>
  <c r="N291"/>
  <c r="Y291"/>
  <c r="AE291"/>
  <c r="AY291"/>
  <c r="K292"/>
  <c r="L292"/>
  <c r="M292"/>
  <c r="N292"/>
  <c r="U292"/>
  <c r="AB292"/>
  <c r="AE292"/>
  <c r="AP292"/>
  <c r="AV292"/>
  <c r="AY292"/>
  <c r="K293"/>
  <c r="L293"/>
  <c r="M293"/>
  <c r="N293"/>
  <c r="AE293"/>
  <c r="AY293"/>
  <c r="K294"/>
  <c r="L294"/>
  <c r="O294" s="1"/>
  <c r="W294" s="1"/>
  <c r="M294"/>
  <c r="U294" s="1"/>
  <c r="N294"/>
  <c r="P294"/>
  <c r="R294"/>
  <c r="T294"/>
  <c r="Y294"/>
  <c r="AE294"/>
  <c r="AY294"/>
  <c r="K295"/>
  <c r="L295"/>
  <c r="Y295" s="1"/>
  <c r="M295"/>
  <c r="N295"/>
  <c r="AE295"/>
  <c r="AY295"/>
  <c r="K296"/>
  <c r="L296"/>
  <c r="R296" s="1"/>
  <c r="M296"/>
  <c r="N296"/>
  <c r="U296"/>
  <c r="AB296"/>
  <c r="AE296"/>
  <c r="AF296"/>
  <c r="AL296"/>
  <c r="AP296"/>
  <c r="AS296" s="1"/>
  <c r="AV296"/>
  <c r="AY296"/>
  <c r="K297"/>
  <c r="L297"/>
  <c r="R297" s="1"/>
  <c r="M297"/>
  <c r="N297"/>
  <c r="AE297"/>
  <c r="AY297"/>
  <c r="K298"/>
  <c r="L298"/>
  <c r="O298" s="1"/>
  <c r="W298" s="1"/>
  <c r="M298"/>
  <c r="U298" s="1"/>
  <c r="N298"/>
  <c r="R298"/>
  <c r="AE298"/>
  <c r="AF298" s="1"/>
  <c r="AY298"/>
  <c r="K299"/>
  <c r="L299"/>
  <c r="M299"/>
  <c r="N299"/>
  <c r="P299"/>
  <c r="R299"/>
  <c r="T299"/>
  <c r="Y299"/>
  <c r="AE299"/>
  <c r="AY299"/>
  <c r="K300"/>
  <c r="L300"/>
  <c r="M300"/>
  <c r="N300"/>
  <c r="O300"/>
  <c r="W300" s="1"/>
  <c r="P300"/>
  <c r="Q300"/>
  <c r="R300"/>
  <c r="S300"/>
  <c r="T300"/>
  <c r="U300"/>
  <c r="Y300"/>
  <c r="Z300"/>
  <c r="AB300"/>
  <c r="AE300"/>
  <c r="AV300" s="1"/>
  <c r="AP300"/>
  <c r="AY300"/>
  <c r="K301"/>
  <c r="L301"/>
  <c r="M301"/>
  <c r="N301"/>
  <c r="AE301"/>
  <c r="AY301"/>
  <c r="K302"/>
  <c r="L302"/>
  <c r="R302" s="1"/>
  <c r="M302"/>
  <c r="N302"/>
  <c r="U302"/>
  <c r="AE302"/>
  <c r="AY302"/>
  <c r="K303"/>
  <c r="L303"/>
  <c r="P303" s="1"/>
  <c r="M303"/>
  <c r="N303"/>
  <c r="R303"/>
  <c r="Y303"/>
  <c r="AE303"/>
  <c r="AY303"/>
  <c r="K304"/>
  <c r="L304"/>
  <c r="O304" s="1"/>
  <c r="W304" s="1"/>
  <c r="M304"/>
  <c r="U304" s="1"/>
  <c r="N304"/>
  <c r="P304"/>
  <c r="R304"/>
  <c r="T304"/>
  <c r="Y304"/>
  <c r="AB304"/>
  <c r="AE304"/>
  <c r="AF304" s="1"/>
  <c r="AP304"/>
  <c r="AY304"/>
  <c r="K305"/>
  <c r="L305"/>
  <c r="R305" s="1"/>
  <c r="M305"/>
  <c r="N305"/>
  <c r="AE305"/>
  <c r="AY305"/>
  <c r="K306"/>
  <c r="L306"/>
  <c r="M306"/>
  <c r="N306"/>
  <c r="U306"/>
  <c r="AE306"/>
  <c r="AF306" s="1"/>
  <c r="AY306"/>
  <c r="K307"/>
  <c r="L307"/>
  <c r="R307" s="1"/>
  <c r="M307"/>
  <c r="N307"/>
  <c r="AE307"/>
  <c r="AY307"/>
  <c r="K308"/>
  <c r="L308"/>
  <c r="M308"/>
  <c r="N308"/>
  <c r="R308"/>
  <c r="U308"/>
  <c r="AB308"/>
  <c r="AE308"/>
  <c r="AP308"/>
  <c r="AV308"/>
  <c r="AY308"/>
  <c r="K309"/>
  <c r="L309"/>
  <c r="M309"/>
  <c r="N309"/>
  <c r="AE309"/>
  <c r="AY309"/>
  <c r="K310"/>
  <c r="L310"/>
  <c r="P310" s="1"/>
  <c r="M310"/>
  <c r="N310"/>
  <c r="R310"/>
  <c r="U310"/>
  <c r="AE310"/>
  <c r="AY310"/>
  <c r="K311"/>
  <c r="L311"/>
  <c r="Y311" s="1"/>
  <c r="M311"/>
  <c r="N311"/>
  <c r="AE311"/>
  <c r="AY311"/>
  <c r="K312"/>
  <c r="L312"/>
  <c r="R312" s="1"/>
  <c r="M312"/>
  <c r="N312"/>
  <c r="U312"/>
  <c r="AB312"/>
  <c r="AE312"/>
  <c r="AF312" s="1"/>
  <c r="AP312"/>
  <c r="AY312"/>
  <c r="K313"/>
  <c r="L313"/>
  <c r="R313" s="1"/>
  <c r="M313"/>
  <c r="N313"/>
  <c r="AE313"/>
  <c r="AY313"/>
  <c r="K314"/>
  <c r="L314"/>
  <c r="O314" s="1"/>
  <c r="W314" s="1"/>
  <c r="M314"/>
  <c r="U314" s="1"/>
  <c r="N314"/>
  <c r="P314"/>
  <c r="R314"/>
  <c r="T314"/>
  <c r="Y314"/>
  <c r="AE314"/>
  <c r="AF314" s="1"/>
  <c r="AY314"/>
  <c r="K315"/>
  <c r="L315"/>
  <c r="Y315" s="1"/>
  <c r="M315"/>
  <c r="N315"/>
  <c r="AE315"/>
  <c r="AY315"/>
  <c r="K316"/>
  <c r="L316"/>
  <c r="M316"/>
  <c r="N316"/>
  <c r="R316"/>
  <c r="U316"/>
  <c r="AB316"/>
  <c r="AE316"/>
  <c r="AV316" s="1"/>
  <c r="AP316"/>
  <c r="AY316"/>
  <c r="K317"/>
  <c r="L317"/>
  <c r="M317"/>
  <c r="N317"/>
  <c r="AE317"/>
  <c r="AY317"/>
  <c r="K318"/>
  <c r="L318"/>
  <c r="M318"/>
  <c r="N318"/>
  <c r="U318"/>
  <c r="AE318"/>
  <c r="AY318"/>
  <c r="K319"/>
  <c r="L319"/>
  <c r="R319" s="1"/>
  <c r="M319"/>
  <c r="N319"/>
  <c r="AE319"/>
  <c r="AY319"/>
  <c r="K320"/>
  <c r="L320"/>
  <c r="M320"/>
  <c r="N320"/>
  <c r="U320"/>
  <c r="AB320"/>
  <c r="AE320"/>
  <c r="AF320" s="1"/>
  <c r="AP320"/>
  <c r="AY320"/>
  <c r="K321"/>
  <c r="L321"/>
  <c r="R321" s="1"/>
  <c r="M321"/>
  <c r="N321"/>
  <c r="AE321"/>
  <c r="AY321"/>
  <c r="K322"/>
  <c r="L322"/>
  <c r="R322" s="1"/>
  <c r="M322"/>
  <c r="N322"/>
  <c r="U322"/>
  <c r="AE322"/>
  <c r="AF322" s="1"/>
  <c r="AY322"/>
  <c r="K323"/>
  <c r="L323"/>
  <c r="R323" s="1"/>
  <c r="M323"/>
  <c r="N323"/>
  <c r="Y323"/>
  <c r="AE323"/>
  <c r="AY323"/>
  <c r="K324"/>
  <c r="L324"/>
  <c r="P324" s="1"/>
  <c r="M324"/>
  <c r="N324"/>
  <c r="R324"/>
  <c r="U324"/>
  <c r="AB324"/>
  <c r="AE324"/>
  <c r="AP324"/>
  <c r="AV324"/>
  <c r="AY324"/>
  <c r="K325"/>
  <c r="L325"/>
  <c r="M325"/>
  <c r="N325"/>
  <c r="AE325"/>
  <c r="AY325"/>
  <c r="K326"/>
  <c r="L326"/>
  <c r="O326" s="1"/>
  <c r="W326" s="1"/>
  <c r="M326"/>
  <c r="N326"/>
  <c r="P326"/>
  <c r="R326"/>
  <c r="T326"/>
  <c r="U326"/>
  <c r="Y326"/>
  <c r="AE326"/>
  <c r="AY326"/>
  <c r="K327"/>
  <c r="L327"/>
  <c r="Y327" s="1"/>
  <c r="M327"/>
  <c r="N327"/>
  <c r="AE327"/>
  <c r="AY327"/>
  <c r="K328"/>
  <c r="L328"/>
  <c r="R328" s="1"/>
  <c r="M328"/>
  <c r="N328"/>
  <c r="U328"/>
  <c r="AB328"/>
  <c r="AE328"/>
  <c r="AF328" s="1"/>
  <c r="AL328"/>
  <c r="AP328"/>
  <c r="AV328"/>
  <c r="AY328"/>
  <c r="K329"/>
  <c r="L329"/>
  <c r="R329" s="1"/>
  <c r="M329"/>
  <c r="N329"/>
  <c r="AE329"/>
  <c r="AY329"/>
  <c r="K330"/>
  <c r="L330"/>
  <c r="P330" s="1"/>
  <c r="M330"/>
  <c r="U330" s="1"/>
  <c r="N330"/>
  <c r="R330"/>
  <c r="AE330"/>
  <c r="AF330" s="1"/>
  <c r="AY330"/>
  <c r="K331"/>
  <c r="L331"/>
  <c r="M331"/>
  <c r="N331"/>
  <c r="P331"/>
  <c r="R331"/>
  <c r="T331"/>
  <c r="Y331"/>
  <c r="AE331"/>
  <c r="AY331"/>
  <c r="K332"/>
  <c r="L332"/>
  <c r="M332"/>
  <c r="N332"/>
  <c r="O332"/>
  <c r="W332" s="1"/>
  <c r="P332"/>
  <c r="Q332"/>
  <c r="R332"/>
  <c r="S332"/>
  <c r="T332"/>
  <c r="U332"/>
  <c r="Y332"/>
  <c r="Z332"/>
  <c r="AB332"/>
  <c r="AE332"/>
  <c r="AV332" s="1"/>
  <c r="AP332"/>
  <c r="AY332"/>
  <c r="K333"/>
  <c r="L333"/>
  <c r="M333"/>
  <c r="N333"/>
  <c r="AE333"/>
  <c r="AY333"/>
  <c r="K334"/>
  <c r="L334"/>
  <c r="M334"/>
  <c r="N334"/>
  <c r="U334"/>
  <c r="AE334"/>
  <c r="AY334"/>
  <c r="K335"/>
  <c r="L335"/>
  <c r="M335"/>
  <c r="N335"/>
  <c r="R335"/>
  <c r="Y335"/>
  <c r="AE335"/>
  <c r="AY335"/>
  <c r="K336"/>
  <c r="L336"/>
  <c r="M336"/>
  <c r="U336" s="1"/>
  <c r="N336"/>
  <c r="P336"/>
  <c r="R336"/>
  <c r="T336"/>
  <c r="Y336"/>
  <c r="AB336"/>
  <c r="AE336"/>
  <c r="AF336" s="1"/>
  <c r="AP336"/>
  <c r="AY336"/>
  <c r="K337"/>
  <c r="L337"/>
  <c r="R337" s="1"/>
  <c r="M337"/>
  <c r="N337"/>
  <c r="AE337"/>
  <c r="AY337"/>
  <c r="K338"/>
  <c r="L338"/>
  <c r="R338" s="1"/>
  <c r="M338"/>
  <c r="N338"/>
  <c r="U338"/>
  <c r="AE338"/>
  <c r="AF338" s="1"/>
  <c r="AY338"/>
  <c r="K339"/>
  <c r="L339"/>
  <c r="R339" s="1"/>
  <c r="M339"/>
  <c r="N339"/>
  <c r="Y339"/>
  <c r="AE339"/>
  <c r="AY339"/>
  <c r="K340"/>
  <c r="L340"/>
  <c r="P340" s="1"/>
  <c r="M340"/>
  <c r="N340"/>
  <c r="R340"/>
  <c r="U340"/>
  <c r="AB340"/>
  <c r="AE340"/>
  <c r="AP340"/>
  <c r="AV340"/>
  <c r="AY340"/>
  <c r="K341"/>
  <c r="L341"/>
  <c r="M341"/>
  <c r="N341"/>
  <c r="AE341"/>
  <c r="AY341"/>
  <c r="K342"/>
  <c r="L342"/>
  <c r="O342" s="1"/>
  <c r="W342" s="1"/>
  <c r="M342"/>
  <c r="N342"/>
  <c r="P342"/>
  <c r="R342"/>
  <c r="T342"/>
  <c r="U342"/>
  <c r="Y342"/>
  <c r="AE342"/>
  <c r="AY342"/>
  <c r="K343"/>
  <c r="L343"/>
  <c r="Y343" s="1"/>
  <c r="M343"/>
  <c r="N343"/>
  <c r="AE343"/>
  <c r="AY343"/>
  <c r="K344"/>
  <c r="L344"/>
  <c r="R344" s="1"/>
  <c r="M344"/>
  <c r="N344"/>
  <c r="U344"/>
  <c r="AB344"/>
  <c r="AE344"/>
  <c r="AF344" s="1"/>
  <c r="AL344"/>
  <c r="AP344"/>
  <c r="AV344"/>
  <c r="AY344"/>
  <c r="K345"/>
  <c r="L345"/>
  <c r="R345" s="1"/>
  <c r="M345"/>
  <c r="N345"/>
  <c r="AE345"/>
  <c r="AY345"/>
  <c r="K346"/>
  <c r="L346"/>
  <c r="M346"/>
  <c r="U346" s="1"/>
  <c r="N346"/>
  <c r="P346"/>
  <c r="R346"/>
  <c r="T346"/>
  <c r="Y346"/>
  <c r="AE346"/>
  <c r="AF346" s="1"/>
  <c r="AY346"/>
  <c r="K347"/>
  <c r="L347"/>
  <c r="P347" s="1"/>
  <c r="M347"/>
  <c r="N347"/>
  <c r="Y347"/>
  <c r="AE347"/>
  <c r="AY347"/>
  <c r="K348"/>
  <c r="L348"/>
  <c r="O348" s="1"/>
  <c r="W348" s="1"/>
  <c r="M348"/>
  <c r="N348"/>
  <c r="R348"/>
  <c r="U348"/>
  <c r="AB348"/>
  <c r="AE348"/>
  <c r="AV348" s="1"/>
  <c r="AP348"/>
  <c r="AY348"/>
  <c r="K349"/>
  <c r="L349"/>
  <c r="M349"/>
  <c r="N349"/>
  <c r="AE349"/>
  <c r="AY349"/>
  <c r="K350"/>
  <c r="L350"/>
  <c r="M350"/>
  <c r="N350"/>
  <c r="U350"/>
  <c r="AE350"/>
  <c r="AY350"/>
  <c r="K351"/>
  <c r="L351"/>
  <c r="R351" s="1"/>
  <c r="M351"/>
  <c r="N351"/>
  <c r="AE351"/>
  <c r="AY351"/>
  <c r="K352"/>
  <c r="L352"/>
  <c r="O352" s="1"/>
  <c r="W352" s="1"/>
  <c r="M352"/>
  <c r="N352"/>
  <c r="S352"/>
  <c r="U352"/>
  <c r="Z352"/>
  <c r="AB352"/>
  <c r="AE352"/>
  <c r="AF352" s="1"/>
  <c r="AP352"/>
  <c r="AY352"/>
  <c r="K353"/>
  <c r="L353"/>
  <c r="R353" s="1"/>
  <c r="M353"/>
  <c r="N353"/>
  <c r="AE353"/>
  <c r="AY353"/>
  <c r="K354"/>
  <c r="L354"/>
  <c r="P354" s="1"/>
  <c r="M354"/>
  <c r="N354"/>
  <c r="R354"/>
  <c r="U354"/>
  <c r="AE354"/>
  <c r="AF354" s="1"/>
  <c r="AY354"/>
  <c r="K355"/>
  <c r="L355"/>
  <c r="R355" s="1"/>
  <c r="M355"/>
  <c r="N355"/>
  <c r="AE355"/>
  <c r="AY355"/>
  <c r="K356"/>
  <c r="L356"/>
  <c r="P356" s="1"/>
  <c r="M356"/>
  <c r="U356" s="1"/>
  <c r="N356"/>
  <c r="R356"/>
  <c r="AB356"/>
  <c r="AE356"/>
  <c r="AP356"/>
  <c r="AV356"/>
  <c r="AY356"/>
  <c r="K357"/>
  <c r="L357"/>
  <c r="M357"/>
  <c r="N357"/>
  <c r="AE357"/>
  <c r="AY357"/>
  <c r="K358"/>
  <c r="L358"/>
  <c r="O358" s="1"/>
  <c r="W358" s="1"/>
  <c r="M358"/>
  <c r="N358"/>
  <c r="U358"/>
  <c r="AE358"/>
  <c r="AY358"/>
  <c r="K359"/>
  <c r="L359"/>
  <c r="Y359" s="1"/>
  <c r="M359"/>
  <c r="N359"/>
  <c r="AE359"/>
  <c r="AY359"/>
  <c r="K360"/>
  <c r="L360"/>
  <c r="R360" s="1"/>
  <c r="M360"/>
  <c r="N360"/>
  <c r="U360"/>
  <c r="AB360"/>
  <c r="AE360"/>
  <c r="AF360" s="1"/>
  <c r="AL360"/>
  <c r="AP360"/>
  <c r="AV360"/>
  <c r="AY360"/>
  <c r="K361"/>
  <c r="L361"/>
  <c r="R361" s="1"/>
  <c r="M361"/>
  <c r="N361"/>
  <c r="AE361"/>
  <c r="AY361"/>
  <c r="K362"/>
  <c r="L362"/>
  <c r="O362" s="1"/>
  <c r="W362" s="1"/>
  <c r="M362"/>
  <c r="U362" s="1"/>
  <c r="N362"/>
  <c r="P362"/>
  <c r="R362"/>
  <c r="T362"/>
  <c r="Y362"/>
  <c r="AE362"/>
  <c r="AF362" s="1"/>
  <c r="AY362"/>
  <c r="K363"/>
  <c r="L363"/>
  <c r="P363" s="1"/>
  <c r="M363"/>
  <c r="N363"/>
  <c r="Y363"/>
  <c r="AE363"/>
  <c r="AY363"/>
  <c r="K364"/>
  <c r="L364"/>
  <c r="O364" s="1"/>
  <c r="W364" s="1"/>
  <c r="M364"/>
  <c r="N364"/>
  <c r="R364"/>
  <c r="U364"/>
  <c r="AB364"/>
  <c r="AE364"/>
  <c r="AV364" s="1"/>
  <c r="AP364"/>
  <c r="AY364"/>
  <c r="K365"/>
  <c r="L365"/>
  <c r="M365"/>
  <c r="N365"/>
  <c r="AE365"/>
  <c r="AY365"/>
  <c r="K366"/>
  <c r="L366"/>
  <c r="R366" s="1"/>
  <c r="M366"/>
  <c r="N366"/>
  <c r="U366"/>
  <c r="AE366"/>
  <c r="AY366"/>
  <c r="K367"/>
  <c r="L367"/>
  <c r="P367" s="1"/>
  <c r="M367"/>
  <c r="N367"/>
  <c r="Y367"/>
  <c r="AE367"/>
  <c r="AY367"/>
  <c r="K368"/>
  <c r="L368"/>
  <c r="O368" s="1"/>
  <c r="W368" s="1"/>
  <c r="M368"/>
  <c r="N368"/>
  <c r="R368"/>
  <c r="U368"/>
  <c r="AB368"/>
  <c r="AE368"/>
  <c r="AF368" s="1"/>
  <c r="AP368"/>
  <c r="AS368" s="1"/>
  <c r="AY368"/>
  <c r="K369"/>
  <c r="L369"/>
  <c r="R369" s="1"/>
  <c r="M369"/>
  <c r="N369"/>
  <c r="AE369"/>
  <c r="AY369"/>
  <c r="K370"/>
  <c r="L370"/>
  <c r="M370"/>
  <c r="U370" s="1"/>
  <c r="N370"/>
  <c r="P370"/>
  <c r="R370"/>
  <c r="T370"/>
  <c r="Z370"/>
  <c r="AA370" s="1"/>
  <c r="AE370"/>
  <c r="AF370" s="1"/>
  <c r="AY370"/>
  <c r="K371"/>
  <c r="L371"/>
  <c r="R371" s="1"/>
  <c r="M371"/>
  <c r="N371"/>
  <c r="AE371"/>
  <c r="AY371"/>
  <c r="K372"/>
  <c r="L372"/>
  <c r="P372" s="1"/>
  <c r="M372"/>
  <c r="N372"/>
  <c r="U372"/>
  <c r="AB372"/>
  <c r="AE372"/>
  <c r="AP372"/>
  <c r="AV372"/>
  <c r="AY372"/>
  <c r="K373"/>
  <c r="L373"/>
  <c r="M373"/>
  <c r="N373"/>
  <c r="AE373"/>
  <c r="AY373"/>
  <c r="K374"/>
  <c r="L374"/>
  <c r="O374" s="1"/>
  <c r="W374" s="1"/>
  <c r="M374"/>
  <c r="U374" s="1"/>
  <c r="N374"/>
  <c r="R374"/>
  <c r="AE374"/>
  <c r="AY374"/>
  <c r="K375"/>
  <c r="L375"/>
  <c r="Y375" s="1"/>
  <c r="M375"/>
  <c r="N375"/>
  <c r="AE375"/>
  <c r="AY375"/>
  <c r="K376"/>
  <c r="L376"/>
  <c r="M376"/>
  <c r="U376" s="1"/>
  <c r="N376"/>
  <c r="R376"/>
  <c r="AB376"/>
  <c r="AE376"/>
  <c r="AF376"/>
  <c r="AL376"/>
  <c r="AP376"/>
  <c r="AS376" s="1"/>
  <c r="AV376"/>
  <c r="AY376"/>
  <c r="K377"/>
  <c r="L377"/>
  <c r="R377" s="1"/>
  <c r="M377"/>
  <c r="N377"/>
  <c r="AE377"/>
  <c r="AY377"/>
  <c r="K378"/>
  <c r="L378"/>
  <c r="O378" s="1"/>
  <c r="W378" s="1"/>
  <c r="M378"/>
  <c r="N378"/>
  <c r="R378"/>
  <c r="U378"/>
  <c r="AE378"/>
  <c r="AF378" s="1"/>
  <c r="AY378"/>
  <c r="K379"/>
  <c r="L379"/>
  <c r="P379" s="1"/>
  <c r="M379"/>
  <c r="N379"/>
  <c r="R379"/>
  <c r="Y379"/>
  <c r="AE379"/>
  <c r="AY379"/>
  <c r="K380"/>
  <c r="L380"/>
  <c r="O380" s="1"/>
  <c r="W380" s="1"/>
  <c r="M380"/>
  <c r="U380" s="1"/>
  <c r="N380"/>
  <c r="P380"/>
  <c r="R380"/>
  <c r="T380"/>
  <c r="Y380"/>
  <c r="AB380"/>
  <c r="AE380"/>
  <c r="AV380" s="1"/>
  <c r="AP380"/>
  <c r="AY380"/>
  <c r="K381"/>
  <c r="L381"/>
  <c r="M381"/>
  <c r="N381"/>
  <c r="AE381"/>
  <c r="AY381"/>
  <c r="K382"/>
  <c r="L382"/>
  <c r="R382" s="1"/>
  <c r="M382"/>
  <c r="N382"/>
  <c r="U382"/>
  <c r="AE382"/>
  <c r="AY382"/>
  <c r="K383"/>
  <c r="L383"/>
  <c r="P383" s="1"/>
  <c r="M383"/>
  <c r="N383"/>
  <c r="R383"/>
  <c r="Y383"/>
  <c r="AE383"/>
  <c r="AY383"/>
  <c r="K384"/>
  <c r="L384"/>
  <c r="O384" s="1"/>
  <c r="W384" s="1"/>
  <c r="M384"/>
  <c r="U384" s="1"/>
  <c r="N384"/>
  <c r="P384"/>
  <c r="R384"/>
  <c r="T384"/>
  <c r="Y384"/>
  <c r="AB384"/>
  <c r="AE384"/>
  <c r="AF384" s="1"/>
  <c r="AP384"/>
  <c r="AY384"/>
  <c r="K385"/>
  <c r="L385"/>
  <c r="R385" s="1"/>
  <c r="M385"/>
  <c r="N385"/>
  <c r="AE385"/>
  <c r="AY385"/>
  <c r="K386"/>
  <c r="L386"/>
  <c r="P386" s="1"/>
  <c r="M386"/>
  <c r="N386"/>
  <c r="R386"/>
  <c r="U386"/>
  <c r="AE386"/>
  <c r="AF386" s="1"/>
  <c r="AY386"/>
  <c r="K387"/>
  <c r="L387"/>
  <c r="M387"/>
  <c r="N387"/>
  <c r="AE387"/>
  <c r="AY387"/>
  <c r="K388"/>
  <c r="L388"/>
  <c r="P388" s="1"/>
  <c r="M388"/>
  <c r="U388" s="1"/>
  <c r="N388"/>
  <c r="R388"/>
  <c r="AB388"/>
  <c r="AE388"/>
  <c r="AP388"/>
  <c r="AV388"/>
  <c r="AY388"/>
  <c r="K389"/>
  <c r="L389"/>
  <c r="M389"/>
  <c r="N389"/>
  <c r="AE389"/>
  <c r="AY389"/>
  <c r="K390"/>
  <c r="L390"/>
  <c r="R390" s="1"/>
  <c r="M390"/>
  <c r="N390"/>
  <c r="U390"/>
  <c r="AE390"/>
  <c r="AY390"/>
  <c r="K391"/>
  <c r="L391"/>
  <c r="Y391" s="1"/>
  <c r="M391"/>
  <c r="N391"/>
  <c r="AE391"/>
  <c r="AY391"/>
  <c r="K392"/>
  <c r="L392"/>
  <c r="R392" s="1"/>
  <c r="M392"/>
  <c r="N392"/>
  <c r="AE392"/>
  <c r="AY392"/>
  <c r="K393"/>
  <c r="L393"/>
  <c r="O393" s="1"/>
  <c r="W393" s="1"/>
  <c r="M393"/>
  <c r="U393" s="1"/>
  <c r="N393"/>
  <c r="P393"/>
  <c r="R393"/>
  <c r="T393"/>
  <c r="Y393"/>
  <c r="AE393"/>
  <c r="AY393"/>
  <c r="K394"/>
  <c r="L394"/>
  <c r="Y394" s="1"/>
  <c r="M394"/>
  <c r="N394"/>
  <c r="AE394"/>
  <c r="AY394"/>
  <c r="K395"/>
  <c r="L395"/>
  <c r="R395" s="1"/>
  <c r="M395"/>
  <c r="N395"/>
  <c r="U395"/>
  <c r="AB395"/>
  <c r="AI395" s="1"/>
  <c r="AE395"/>
  <c r="AF395"/>
  <c r="AT395" s="1"/>
  <c r="AL395"/>
  <c r="AP395"/>
  <c r="AS395" s="1"/>
  <c r="AV395"/>
  <c r="AY395"/>
  <c r="K396"/>
  <c r="L396"/>
  <c r="R396" s="1"/>
  <c r="M396"/>
  <c r="N396"/>
  <c r="AE396"/>
  <c r="AY396"/>
  <c r="K397"/>
  <c r="L397"/>
  <c r="O397" s="1"/>
  <c r="W397" s="1"/>
  <c r="M397"/>
  <c r="U397" s="1"/>
  <c r="N397"/>
  <c r="R397"/>
  <c r="AE397"/>
  <c r="AY397"/>
  <c r="K398"/>
  <c r="L398"/>
  <c r="Y398" s="1"/>
  <c r="M398"/>
  <c r="N398"/>
  <c r="AE398"/>
  <c r="AY398"/>
  <c r="K399"/>
  <c r="L399"/>
  <c r="M399"/>
  <c r="U399" s="1"/>
  <c r="N399"/>
  <c r="R399"/>
  <c r="AB399"/>
  <c r="AI399" s="1"/>
  <c r="AE399"/>
  <c r="AF399"/>
  <c r="AL399"/>
  <c r="AP399"/>
  <c r="AS399" s="1"/>
  <c r="AV399"/>
  <c r="AY399"/>
  <c r="K400"/>
  <c r="L400"/>
  <c r="R400" s="1"/>
  <c r="M400"/>
  <c r="N400"/>
  <c r="AE400"/>
  <c r="AY400"/>
  <c r="K401"/>
  <c r="L401"/>
  <c r="O401" s="1"/>
  <c r="W401" s="1"/>
  <c r="M401"/>
  <c r="N401"/>
  <c r="R401"/>
  <c r="U401"/>
  <c r="AE401"/>
  <c r="AF401" s="1"/>
  <c r="AY401"/>
  <c r="K402"/>
  <c r="L402"/>
  <c r="P402" s="1"/>
  <c r="M402"/>
  <c r="N402"/>
  <c r="Y402"/>
  <c r="AE402"/>
  <c r="AY402"/>
  <c r="K403"/>
  <c r="L403"/>
  <c r="O403" s="1"/>
  <c r="W403" s="1"/>
  <c r="M403"/>
  <c r="N403"/>
  <c r="R403"/>
  <c r="U403"/>
  <c r="AB403"/>
  <c r="AE403"/>
  <c r="AP403"/>
  <c r="AY403"/>
  <c r="K404"/>
  <c r="L404"/>
  <c r="R404" s="1"/>
  <c r="M404"/>
  <c r="N404"/>
  <c r="AE404"/>
  <c r="AY404"/>
  <c r="K405"/>
  <c r="L405"/>
  <c r="P405" s="1"/>
  <c r="M405"/>
  <c r="U405" s="1"/>
  <c r="N405"/>
  <c r="R405"/>
  <c r="AE405"/>
  <c r="AF405" s="1"/>
  <c r="AV405"/>
  <c r="AY405"/>
  <c r="K406"/>
  <c r="L406"/>
  <c r="M406"/>
  <c r="N406"/>
  <c r="P406"/>
  <c r="R406"/>
  <c r="T406"/>
  <c r="Y406"/>
  <c r="AE406"/>
  <c r="AY406"/>
  <c r="K407"/>
  <c r="L407"/>
  <c r="M407"/>
  <c r="N407"/>
  <c r="O407"/>
  <c r="W407" s="1"/>
  <c r="P407"/>
  <c r="Q407"/>
  <c r="R407"/>
  <c r="S407"/>
  <c r="T407"/>
  <c r="U407"/>
  <c r="Y407"/>
  <c r="Z407"/>
  <c r="AB407"/>
  <c r="AE407"/>
  <c r="AF407" s="1"/>
  <c r="AP407"/>
  <c r="AY407"/>
  <c r="K408"/>
  <c r="L408"/>
  <c r="R408" s="1"/>
  <c r="M408"/>
  <c r="N408"/>
  <c r="AE408"/>
  <c r="AY408"/>
  <c r="K409"/>
  <c r="L409"/>
  <c r="P409" s="1"/>
  <c r="M409"/>
  <c r="N409"/>
  <c r="U409"/>
  <c r="AE409"/>
  <c r="AF409" s="1"/>
  <c r="AV409"/>
  <c r="AY409"/>
  <c r="K410"/>
  <c r="L410"/>
  <c r="R410" s="1"/>
  <c r="M410"/>
  <c r="N410"/>
  <c r="Y410"/>
  <c r="AE410"/>
  <c r="AY410"/>
  <c r="K411"/>
  <c r="L411"/>
  <c r="P411" s="1"/>
  <c r="M411"/>
  <c r="N411"/>
  <c r="U411"/>
  <c r="AB411"/>
  <c r="AE411"/>
  <c r="AF411" s="1"/>
  <c r="AP411"/>
  <c r="AV411"/>
  <c r="AY411"/>
  <c r="K412"/>
  <c r="L412"/>
  <c r="R412" s="1"/>
  <c r="M412"/>
  <c r="N412"/>
  <c r="AE412"/>
  <c r="AY412"/>
  <c r="K413"/>
  <c r="L413"/>
  <c r="P413" s="1"/>
  <c r="M413"/>
  <c r="N413"/>
  <c r="R413"/>
  <c r="U413"/>
  <c r="AE413"/>
  <c r="AF413" s="1"/>
  <c r="AV413"/>
  <c r="AY413"/>
  <c r="K414"/>
  <c r="L414"/>
  <c r="P414" s="1"/>
  <c r="M414"/>
  <c r="N414"/>
  <c r="Y414"/>
  <c r="AE414"/>
  <c r="AY414"/>
  <c r="K415"/>
  <c r="L415"/>
  <c r="O415" s="1"/>
  <c r="W415" s="1"/>
  <c r="M415"/>
  <c r="N415"/>
  <c r="U415"/>
  <c r="AB415"/>
  <c r="AE415"/>
  <c r="AP415"/>
  <c r="AY415"/>
  <c r="K416"/>
  <c r="L416"/>
  <c r="R416" s="1"/>
  <c r="M416"/>
  <c r="N416"/>
  <c r="AE416"/>
  <c r="AY416"/>
  <c r="K417"/>
  <c r="L417"/>
  <c r="O417" s="1"/>
  <c r="W417" s="1"/>
  <c r="M417"/>
  <c r="N417"/>
  <c r="P417"/>
  <c r="R417"/>
  <c r="T417"/>
  <c r="U417"/>
  <c r="Y417"/>
  <c r="AE417"/>
  <c r="AF417" s="1"/>
  <c r="AV417"/>
  <c r="AY417"/>
  <c r="K418"/>
  <c r="L418"/>
  <c r="P418" s="1"/>
  <c r="M418"/>
  <c r="N418"/>
  <c r="Y418"/>
  <c r="AE418"/>
  <c r="AY418"/>
  <c r="K419"/>
  <c r="L419"/>
  <c r="O419" s="1"/>
  <c r="W419" s="1"/>
  <c r="M419"/>
  <c r="N419"/>
  <c r="U419"/>
  <c r="AB419"/>
  <c r="AE419"/>
  <c r="AF419" s="1"/>
  <c r="AP419"/>
  <c r="AY419"/>
  <c r="K420"/>
  <c r="L420"/>
  <c r="R420" s="1"/>
  <c r="M420"/>
  <c r="N420"/>
  <c r="AE420"/>
  <c r="AY420"/>
  <c r="K421"/>
  <c r="L421"/>
  <c r="P421" s="1"/>
  <c r="M421"/>
  <c r="N421"/>
  <c r="U421"/>
  <c r="AE421"/>
  <c r="AY421"/>
  <c r="K422"/>
  <c r="L422"/>
  <c r="P422" s="1"/>
  <c r="M422"/>
  <c r="N422"/>
  <c r="AE422"/>
  <c r="AY422"/>
  <c r="K423"/>
  <c r="L423"/>
  <c r="O423" s="1"/>
  <c r="W423" s="1"/>
  <c r="M423"/>
  <c r="U423" s="1"/>
  <c r="N423"/>
  <c r="R423"/>
  <c r="AB423"/>
  <c r="AE423"/>
  <c r="AF423" s="1"/>
  <c r="AL423"/>
  <c r="AP423"/>
  <c r="AS423" s="1"/>
  <c r="AV423"/>
  <c r="AY423"/>
  <c r="K424"/>
  <c r="L424"/>
  <c r="M424"/>
  <c r="N424"/>
  <c r="R424"/>
  <c r="AE424"/>
  <c r="AY424"/>
  <c r="K425"/>
  <c r="L425"/>
  <c r="R425" s="1"/>
  <c r="M425"/>
  <c r="N425"/>
  <c r="U425"/>
  <c r="AE425"/>
  <c r="AF425" s="1"/>
  <c r="AY425"/>
  <c r="K426"/>
  <c r="L426"/>
  <c r="Y426" s="1"/>
  <c r="M426"/>
  <c r="N426"/>
  <c r="AE426"/>
  <c r="AY426"/>
  <c r="K427"/>
  <c r="L427"/>
  <c r="R427" s="1"/>
  <c r="M427"/>
  <c r="N427"/>
  <c r="U427"/>
  <c r="AB427"/>
  <c r="AE427"/>
  <c r="AP427"/>
  <c r="AV427"/>
  <c r="AY427"/>
  <c r="K428"/>
  <c r="L428"/>
  <c r="R428" s="1"/>
  <c r="M428"/>
  <c r="N428"/>
  <c r="AE428"/>
  <c r="AY428"/>
  <c r="K429"/>
  <c r="L429"/>
  <c r="R429" s="1"/>
  <c r="M429"/>
  <c r="N429"/>
  <c r="U429"/>
  <c r="AE429"/>
  <c r="AF429"/>
  <c r="AV429"/>
  <c r="AY429"/>
  <c r="K430"/>
  <c r="L430"/>
  <c r="P430" s="1"/>
  <c r="M430"/>
  <c r="N430"/>
  <c r="R430"/>
  <c r="Y430"/>
  <c r="AE430"/>
  <c r="AY430"/>
  <c r="K431"/>
  <c r="L431"/>
  <c r="O431" s="1"/>
  <c r="W431" s="1"/>
  <c r="M431"/>
  <c r="N431"/>
  <c r="P431"/>
  <c r="R431"/>
  <c r="T431"/>
  <c r="U431"/>
  <c r="Y431"/>
  <c r="AB431"/>
  <c r="AE431"/>
  <c r="AP431"/>
  <c r="AY431"/>
  <c r="K432"/>
  <c r="L432"/>
  <c r="R432" s="1"/>
  <c r="M432"/>
  <c r="N432"/>
  <c r="AE432"/>
  <c r="AY432"/>
  <c r="K433"/>
  <c r="L433"/>
  <c r="R433" s="1"/>
  <c r="M433"/>
  <c r="N433"/>
  <c r="U433"/>
  <c r="AE433"/>
  <c r="AF433"/>
  <c r="AV433"/>
  <c r="AY433"/>
  <c r="K434"/>
  <c r="L434"/>
  <c r="R434" s="1"/>
  <c r="M434"/>
  <c r="N434"/>
  <c r="AE434"/>
  <c r="AY434"/>
  <c r="K435"/>
  <c r="L435"/>
  <c r="P435" s="1"/>
  <c r="M435"/>
  <c r="N435"/>
  <c r="U435"/>
  <c r="AB435"/>
  <c r="AE435"/>
  <c r="AF435" s="1"/>
  <c r="AL435"/>
  <c r="AP435"/>
  <c r="AV435"/>
  <c r="AY435"/>
  <c r="K436"/>
  <c r="L436"/>
  <c r="R436" s="1"/>
  <c r="M436"/>
  <c r="N436"/>
  <c r="AE436"/>
  <c r="AY436"/>
  <c r="K437"/>
  <c r="L437"/>
  <c r="M437"/>
  <c r="N437"/>
  <c r="O437"/>
  <c r="W437" s="1"/>
  <c r="P437"/>
  <c r="Q437"/>
  <c r="R437"/>
  <c r="S437"/>
  <c r="T437"/>
  <c r="U437"/>
  <c r="Y437"/>
  <c r="Z437"/>
  <c r="AA437" s="1"/>
  <c r="AE437"/>
  <c r="AN437"/>
  <c r="AO437" s="1"/>
  <c r="AY437"/>
  <c r="K438"/>
  <c r="L438"/>
  <c r="M438"/>
  <c r="N438"/>
  <c r="R438"/>
  <c r="Y438"/>
  <c r="AE438"/>
  <c r="AY438"/>
  <c r="K439"/>
  <c r="L439"/>
  <c r="M439"/>
  <c r="U439" s="1"/>
  <c r="N439"/>
  <c r="P439"/>
  <c r="R439"/>
  <c r="T439"/>
  <c r="Y439"/>
  <c r="AB439"/>
  <c r="AE439"/>
  <c r="AF439" s="1"/>
  <c r="AT439" s="1"/>
  <c r="AL439"/>
  <c r="AP439"/>
  <c r="AY439"/>
  <c r="K440"/>
  <c r="L440"/>
  <c r="R440" s="1"/>
  <c r="M440"/>
  <c r="N440"/>
  <c r="AE440"/>
  <c r="AY440"/>
  <c r="K441"/>
  <c r="L441"/>
  <c r="O441" s="1"/>
  <c r="W441" s="1"/>
  <c r="M441"/>
  <c r="N441"/>
  <c r="U441"/>
  <c r="AE441"/>
  <c r="AF441" s="1"/>
  <c r="AV441"/>
  <c r="AY441"/>
  <c r="K442"/>
  <c r="L442"/>
  <c r="P442" s="1"/>
  <c r="M442"/>
  <c r="N442"/>
  <c r="R442"/>
  <c r="Y442"/>
  <c r="AE442"/>
  <c r="AY442"/>
  <c r="K443"/>
  <c r="L443"/>
  <c r="O443" s="1"/>
  <c r="W443" s="1"/>
  <c r="M443"/>
  <c r="U443" s="1"/>
  <c r="N443"/>
  <c r="P443"/>
  <c r="R443"/>
  <c r="T443"/>
  <c r="Y443"/>
  <c r="AB443"/>
  <c r="AE443"/>
  <c r="AV443" s="1"/>
  <c r="AP443"/>
  <c r="AY443"/>
  <c r="K444"/>
  <c r="L444"/>
  <c r="R444" s="1"/>
  <c r="M444"/>
  <c r="N444"/>
  <c r="AE444"/>
  <c r="AY444"/>
  <c r="K445"/>
  <c r="L445"/>
  <c r="O445" s="1"/>
  <c r="W445" s="1"/>
  <c r="M445"/>
  <c r="N445"/>
  <c r="R445"/>
  <c r="U445"/>
  <c r="AE445"/>
  <c r="AY445"/>
  <c r="K446"/>
  <c r="L446"/>
  <c r="R446" s="1"/>
  <c r="M446"/>
  <c r="N446"/>
  <c r="AE446"/>
  <c r="AY446"/>
  <c r="K447"/>
  <c r="L447"/>
  <c r="P447" s="1"/>
  <c r="M447"/>
  <c r="U447" s="1"/>
  <c r="N447"/>
  <c r="R447"/>
  <c r="AB447"/>
  <c r="AE447"/>
  <c r="AP447"/>
  <c r="AY447"/>
  <c r="K448"/>
  <c r="L448"/>
  <c r="R448" s="1"/>
  <c r="M448"/>
  <c r="N448"/>
  <c r="AE448"/>
  <c r="AY448"/>
  <c r="K449"/>
  <c r="L449"/>
  <c r="M449"/>
  <c r="N449"/>
  <c r="O449"/>
  <c r="W449" s="1"/>
  <c r="P449"/>
  <c r="Q449"/>
  <c r="R449"/>
  <c r="S449"/>
  <c r="T449"/>
  <c r="U449"/>
  <c r="Y449"/>
  <c r="Z449"/>
  <c r="AA449" s="1"/>
  <c r="AE449"/>
  <c r="AF449" s="1"/>
  <c r="AN449"/>
  <c r="AO449" s="1"/>
  <c r="AQ449" s="1"/>
  <c r="AV449"/>
  <c r="AY449"/>
  <c r="K450"/>
  <c r="L450"/>
  <c r="P450" s="1"/>
  <c r="M450"/>
  <c r="N450"/>
  <c r="AE450"/>
  <c r="AY450"/>
  <c r="K451"/>
  <c r="L451"/>
  <c r="O451" s="1"/>
  <c r="W451" s="1"/>
  <c r="M451"/>
  <c r="U451" s="1"/>
  <c r="N451"/>
  <c r="R451"/>
  <c r="AB451"/>
  <c r="AE451"/>
  <c r="AF451" s="1"/>
  <c r="AL451"/>
  <c r="AP451"/>
  <c r="AS451" s="1"/>
  <c r="AV451"/>
  <c r="AY451"/>
  <c r="K452"/>
  <c r="L452"/>
  <c r="M452"/>
  <c r="N452"/>
  <c r="R452"/>
  <c r="AE452"/>
  <c r="AY452"/>
  <c r="K453"/>
  <c r="L453"/>
  <c r="R453" s="1"/>
  <c r="M453"/>
  <c r="N453"/>
  <c r="U453"/>
  <c r="AE453"/>
  <c r="AY453"/>
  <c r="K454"/>
  <c r="L454"/>
  <c r="P454" s="1"/>
  <c r="M454"/>
  <c r="N454"/>
  <c r="R454"/>
  <c r="Y454"/>
  <c r="AE454"/>
  <c r="AY454"/>
  <c r="K455"/>
  <c r="L455"/>
  <c r="O455" s="1"/>
  <c r="W455" s="1"/>
  <c r="M455"/>
  <c r="U455" s="1"/>
  <c r="N455"/>
  <c r="P455"/>
  <c r="R455"/>
  <c r="T455"/>
  <c r="Y455"/>
  <c r="AB455"/>
  <c r="AE455"/>
  <c r="AF455" s="1"/>
  <c r="AP455"/>
  <c r="AY455"/>
  <c r="K456"/>
  <c r="L456"/>
  <c r="R456" s="1"/>
  <c r="M456"/>
  <c r="N456"/>
  <c r="AE456"/>
  <c r="AY456"/>
  <c r="K457"/>
  <c r="L457"/>
  <c r="P457" s="1"/>
  <c r="M457"/>
  <c r="N457"/>
  <c r="U457"/>
  <c r="AE457"/>
  <c r="AF457" s="1"/>
  <c r="AV457"/>
  <c r="AY457"/>
  <c r="K458"/>
  <c r="L458"/>
  <c r="R458" s="1"/>
  <c r="M458"/>
  <c r="N458"/>
  <c r="Y458"/>
  <c r="AE458"/>
  <c r="AY458"/>
  <c r="K459"/>
  <c r="L459"/>
  <c r="P459" s="1"/>
  <c r="M459"/>
  <c r="N459"/>
  <c r="U459"/>
  <c r="AB459"/>
  <c r="AE459"/>
  <c r="AP459"/>
  <c r="AV459"/>
  <c r="AY459"/>
  <c r="K460"/>
  <c r="L460"/>
  <c r="R460" s="1"/>
  <c r="M460"/>
  <c r="N460"/>
  <c r="AE460"/>
  <c r="AY460"/>
  <c r="K461"/>
  <c r="L461"/>
  <c r="P461" s="1"/>
  <c r="M461"/>
  <c r="U461" s="1"/>
  <c r="N461"/>
  <c r="R461"/>
  <c r="AE461"/>
  <c r="AF461" s="1"/>
  <c r="AV461"/>
  <c r="AY461"/>
  <c r="K462"/>
  <c r="L462"/>
  <c r="M462"/>
  <c r="N462"/>
  <c r="P462"/>
  <c r="R462"/>
  <c r="T462"/>
  <c r="Y462"/>
  <c r="AE462"/>
  <c r="AY462"/>
  <c r="K463"/>
  <c r="L463"/>
  <c r="M463"/>
  <c r="N463"/>
  <c r="O463"/>
  <c r="W463" s="1"/>
  <c r="P463"/>
  <c r="Q463"/>
  <c r="R463"/>
  <c r="S463"/>
  <c r="T463"/>
  <c r="U463"/>
  <c r="Y463"/>
  <c r="Z463"/>
  <c r="AB463"/>
  <c r="AE463"/>
  <c r="AP463"/>
  <c r="AY463"/>
  <c r="K464"/>
  <c r="L464"/>
  <c r="R464" s="1"/>
  <c r="M464"/>
  <c r="N464"/>
  <c r="AE464"/>
  <c r="AY464"/>
  <c r="K465"/>
  <c r="L465"/>
  <c r="P465" s="1"/>
  <c r="M465"/>
  <c r="N465"/>
  <c r="U465"/>
  <c r="AE465"/>
  <c r="AF465"/>
  <c r="AV465"/>
  <c r="AY465"/>
  <c r="K466"/>
  <c r="L466"/>
  <c r="Y466" s="1"/>
  <c r="M466"/>
  <c r="N466"/>
  <c r="AE466"/>
  <c r="AY466"/>
  <c r="K467"/>
  <c r="L467"/>
  <c r="R467" s="1"/>
  <c r="M467"/>
  <c r="N467"/>
  <c r="U467"/>
  <c r="AB467"/>
  <c r="AE467"/>
  <c r="AF467" s="1"/>
  <c r="AL467"/>
  <c r="AP467"/>
  <c r="AV467"/>
  <c r="AY467"/>
  <c r="K468"/>
  <c r="L468"/>
  <c r="R468" s="1"/>
  <c r="M468"/>
  <c r="N468"/>
  <c r="AE468"/>
  <c r="AY468"/>
  <c r="K469"/>
  <c r="L469"/>
  <c r="O469" s="1"/>
  <c r="W469" s="1"/>
  <c r="M469"/>
  <c r="U469" s="1"/>
  <c r="N469"/>
  <c r="P469"/>
  <c r="R469"/>
  <c r="T469"/>
  <c r="Y469"/>
  <c r="AE469"/>
  <c r="AY469"/>
  <c r="K470"/>
  <c r="L470"/>
  <c r="Y470" s="1"/>
  <c r="M470"/>
  <c r="N470"/>
  <c r="AE470"/>
  <c r="AY470"/>
  <c r="K471"/>
  <c r="L471"/>
  <c r="R471" s="1"/>
  <c r="M471"/>
  <c r="N471"/>
  <c r="U471"/>
  <c r="AB471"/>
  <c r="AI471" s="1"/>
  <c r="AE471"/>
  <c r="AF471"/>
  <c r="AT471" s="1"/>
  <c r="AL471"/>
  <c r="AP471"/>
  <c r="AS471" s="1"/>
  <c r="AV471"/>
  <c r="AY471"/>
  <c r="K472"/>
  <c r="L472"/>
  <c r="R472" s="1"/>
  <c r="M472"/>
  <c r="N472"/>
  <c r="AE472"/>
  <c r="AY472"/>
  <c r="K473"/>
  <c r="L473"/>
  <c r="O473" s="1"/>
  <c r="W473" s="1"/>
  <c r="M473"/>
  <c r="U473" s="1"/>
  <c r="N473"/>
  <c r="R473"/>
  <c r="AE473"/>
  <c r="AF473" s="1"/>
  <c r="AY473"/>
  <c r="K474"/>
  <c r="L474"/>
  <c r="P474" s="1"/>
  <c r="M474"/>
  <c r="N474"/>
  <c r="Y474"/>
  <c r="AE474"/>
  <c r="AY474"/>
  <c r="K475"/>
  <c r="L475"/>
  <c r="P475" s="1"/>
  <c r="M475"/>
  <c r="N475"/>
  <c r="U475"/>
  <c r="AB475"/>
  <c r="AE475"/>
  <c r="AV475" s="1"/>
  <c r="AP475"/>
  <c r="AY475"/>
  <c r="K476"/>
  <c r="L476"/>
  <c r="R476" s="1"/>
  <c r="M476"/>
  <c r="N476"/>
  <c r="AE476"/>
  <c r="AY476"/>
  <c r="K477"/>
  <c r="L477"/>
  <c r="O477" s="1"/>
  <c r="W477" s="1"/>
  <c r="M477"/>
  <c r="N477"/>
  <c r="R477"/>
  <c r="U477"/>
  <c r="AE477"/>
  <c r="AY477"/>
  <c r="K478"/>
  <c r="L478"/>
  <c r="Y478" s="1"/>
  <c r="M478"/>
  <c r="N478"/>
  <c r="AE478"/>
  <c r="AY478"/>
  <c r="K479"/>
  <c r="L479"/>
  <c r="R479" s="1"/>
  <c r="M479"/>
  <c r="N479"/>
  <c r="U479"/>
  <c r="AB479"/>
  <c r="AE479"/>
  <c r="AP479"/>
  <c r="AY479"/>
  <c r="K480"/>
  <c r="L480"/>
  <c r="R480" s="1"/>
  <c r="M480"/>
  <c r="N480"/>
  <c r="AE480"/>
  <c r="AY480"/>
  <c r="K481"/>
  <c r="L481"/>
  <c r="P481" s="1"/>
  <c r="M481"/>
  <c r="N481"/>
  <c r="R481"/>
  <c r="U481"/>
  <c r="AE481"/>
  <c r="AF481" s="1"/>
  <c r="AY481"/>
  <c r="K482"/>
  <c r="L482"/>
  <c r="P482" s="1"/>
  <c r="M482"/>
  <c r="N482"/>
  <c r="Y482"/>
  <c r="AE482"/>
  <c r="AY482"/>
  <c r="K483"/>
  <c r="L483"/>
  <c r="O483" s="1"/>
  <c r="W483" s="1"/>
  <c r="M483"/>
  <c r="N483"/>
  <c r="R483"/>
  <c r="U483"/>
  <c r="AB483"/>
  <c r="AE483"/>
  <c r="AF483" s="1"/>
  <c r="AP483"/>
  <c r="AS483" s="1"/>
  <c r="AY483"/>
  <c r="K484"/>
  <c r="L484"/>
  <c r="R484" s="1"/>
  <c r="M484"/>
  <c r="N484"/>
  <c r="AE484"/>
  <c r="AY484"/>
  <c r="K485"/>
  <c r="L485"/>
  <c r="P485" s="1"/>
  <c r="M485"/>
  <c r="U485" s="1"/>
  <c r="N485"/>
  <c r="R485"/>
  <c r="AE485"/>
  <c r="AY485"/>
  <c r="K486"/>
  <c r="L486"/>
  <c r="P486" s="1"/>
  <c r="M486"/>
  <c r="N486"/>
  <c r="R486"/>
  <c r="Y486"/>
  <c r="AE486"/>
  <c r="AY486"/>
  <c r="K487"/>
  <c r="L487"/>
  <c r="O487" s="1"/>
  <c r="W487" s="1"/>
  <c r="M487"/>
  <c r="U487" s="1"/>
  <c r="N487"/>
  <c r="P487"/>
  <c r="R487"/>
  <c r="T487"/>
  <c r="Y487"/>
  <c r="AB487"/>
  <c r="AE487"/>
  <c r="AF487" s="1"/>
  <c r="AP487"/>
  <c r="AS487" s="1"/>
  <c r="AY487"/>
  <c r="K488"/>
  <c r="L488"/>
  <c r="R488" s="1"/>
  <c r="M488"/>
  <c r="N488"/>
  <c r="AE488"/>
  <c r="AY488"/>
  <c r="K489"/>
  <c r="L489"/>
  <c r="R489" s="1"/>
  <c r="M489"/>
  <c r="N489"/>
  <c r="U489"/>
  <c r="AE489"/>
  <c r="AF489" s="1"/>
  <c r="AY489"/>
  <c r="K490"/>
  <c r="L490"/>
  <c r="Y490" s="1"/>
  <c r="M490"/>
  <c r="N490"/>
  <c r="AE490"/>
  <c r="AY490"/>
  <c r="K491"/>
  <c r="L491"/>
  <c r="R491" s="1"/>
  <c r="M491"/>
  <c r="N491"/>
  <c r="U491"/>
  <c r="AB491"/>
  <c r="AE491"/>
  <c r="AP491"/>
  <c r="AV491"/>
  <c r="AY491"/>
  <c r="K492"/>
  <c r="L492"/>
  <c r="R492" s="1"/>
  <c r="M492"/>
  <c r="N492"/>
  <c r="AE492"/>
  <c r="AY492"/>
  <c r="K493"/>
  <c r="L493"/>
  <c r="R493" s="1"/>
  <c r="M493"/>
  <c r="N493"/>
  <c r="U493"/>
  <c r="AE493"/>
  <c r="AF493"/>
  <c r="AV493"/>
  <c r="AY493"/>
  <c r="K494"/>
  <c r="L494"/>
  <c r="P494" s="1"/>
  <c r="M494"/>
  <c r="N494"/>
  <c r="T494"/>
  <c r="AE494"/>
  <c r="AY494"/>
  <c r="K495"/>
  <c r="L495"/>
  <c r="O495" s="1"/>
  <c r="W495" s="1"/>
  <c r="M495"/>
  <c r="U495" s="1"/>
  <c r="N495"/>
  <c r="P495"/>
  <c r="R495"/>
  <c r="T495"/>
  <c r="Y495"/>
  <c r="AB495"/>
  <c r="AE495"/>
  <c r="AP495"/>
  <c r="AY495"/>
  <c r="K496"/>
  <c r="L496"/>
  <c r="R496" s="1"/>
  <c r="M496"/>
  <c r="N496"/>
  <c r="AE496"/>
  <c r="AY496"/>
  <c r="K497"/>
  <c r="L497"/>
  <c r="R497" s="1"/>
  <c r="M497"/>
  <c r="N497"/>
  <c r="U497"/>
  <c r="AE497"/>
  <c r="AF497" s="1"/>
  <c r="AV497"/>
  <c r="AY497"/>
  <c r="K498"/>
  <c r="L498"/>
  <c r="R498" s="1"/>
  <c r="M498"/>
  <c r="N498"/>
  <c r="AE498"/>
  <c r="AY498"/>
  <c r="K499"/>
  <c r="L499"/>
  <c r="P499" s="1"/>
  <c r="M499"/>
  <c r="U499" s="1"/>
  <c r="N499"/>
  <c r="R499"/>
  <c r="AB499"/>
  <c r="AI499" s="1"/>
  <c r="AE499"/>
  <c r="AF499"/>
  <c r="AL499"/>
  <c r="AP499"/>
  <c r="AS499" s="1"/>
  <c r="AV499"/>
  <c r="AY499"/>
  <c r="K500"/>
  <c r="L500"/>
  <c r="R500" s="1"/>
  <c r="M500"/>
  <c r="N500"/>
  <c r="AE500"/>
  <c r="AY500"/>
  <c r="K501"/>
  <c r="L501"/>
  <c r="O501" s="1"/>
  <c r="W501" s="1"/>
  <c r="M501"/>
  <c r="N501"/>
  <c r="R501"/>
  <c r="U501"/>
  <c r="AE501"/>
  <c r="AY501"/>
  <c r="K502"/>
  <c r="L502"/>
  <c r="R502" s="1"/>
  <c r="M502"/>
  <c r="N502"/>
  <c r="Y502"/>
  <c r="AE502"/>
  <c r="AY502"/>
  <c r="K503"/>
  <c r="L503"/>
  <c r="P503" s="1"/>
  <c r="M503"/>
  <c r="N503"/>
  <c r="U503"/>
  <c r="AB503"/>
  <c r="AE503"/>
  <c r="AF503" s="1"/>
  <c r="AL503"/>
  <c r="AP503"/>
  <c r="AV503"/>
  <c r="AY503"/>
  <c r="K504"/>
  <c r="L504"/>
  <c r="R504" s="1"/>
  <c r="M504"/>
  <c r="N504"/>
  <c r="AE504"/>
  <c r="AY504"/>
  <c r="K505"/>
  <c r="L505"/>
  <c r="O505" s="1"/>
  <c r="W505" s="1"/>
  <c r="M505"/>
  <c r="U505" s="1"/>
  <c r="N505"/>
  <c r="P505"/>
  <c r="R505"/>
  <c r="T505"/>
  <c r="Y505"/>
  <c r="AE505"/>
  <c r="AF505" s="1"/>
  <c r="AV505"/>
  <c r="AY505"/>
  <c r="K506"/>
  <c r="L506"/>
  <c r="M506"/>
  <c r="N506"/>
  <c r="P506"/>
  <c r="R506"/>
  <c r="T506"/>
  <c r="Y506"/>
  <c r="AE506"/>
  <c r="AY506"/>
  <c r="K507"/>
  <c r="L507"/>
  <c r="M507"/>
  <c r="N507"/>
  <c r="O507"/>
  <c r="W507" s="1"/>
  <c r="P507"/>
  <c r="Q507"/>
  <c r="R507"/>
  <c r="S507"/>
  <c r="T507"/>
  <c r="U507"/>
  <c r="Y507"/>
  <c r="Z507"/>
  <c r="AB507"/>
  <c r="AE507"/>
  <c r="AV507" s="1"/>
  <c r="AP507"/>
  <c r="AY507"/>
  <c r="K508"/>
  <c r="L508"/>
  <c r="R508" s="1"/>
  <c r="M508"/>
  <c r="N508"/>
  <c r="AE508"/>
  <c r="AY508"/>
  <c r="K509"/>
  <c r="L509"/>
  <c r="O509" s="1"/>
  <c r="W509" s="1"/>
  <c r="M509"/>
  <c r="N509"/>
  <c r="U509"/>
  <c r="AE509"/>
  <c r="AY509"/>
  <c r="K510"/>
  <c r="L510"/>
  <c r="R510" s="1"/>
  <c r="M510"/>
  <c r="N510"/>
  <c r="AE510"/>
  <c r="AY510"/>
  <c r="K511"/>
  <c r="L511"/>
  <c r="P511" s="1"/>
  <c r="M511"/>
  <c r="N511"/>
  <c r="U511"/>
  <c r="AB511"/>
  <c r="AE511"/>
  <c r="AP511"/>
  <c r="AY511"/>
  <c r="K512"/>
  <c r="L512"/>
  <c r="R512" s="1"/>
  <c r="M512"/>
  <c r="N512"/>
  <c r="AE512"/>
  <c r="AY512"/>
  <c r="K513"/>
  <c r="L513"/>
  <c r="O513" s="1"/>
  <c r="W513" s="1"/>
  <c r="M513"/>
  <c r="N513"/>
  <c r="R513"/>
  <c r="U513"/>
  <c r="AE513"/>
  <c r="AF513" s="1"/>
  <c r="AY513"/>
  <c r="K514"/>
  <c r="L514"/>
  <c r="P514" s="1"/>
  <c r="M514"/>
  <c r="N514"/>
  <c r="Y514"/>
  <c r="AE514"/>
  <c r="AY514"/>
  <c r="K515"/>
  <c r="L515"/>
  <c r="O515" s="1"/>
  <c r="W515" s="1"/>
  <c r="M515"/>
  <c r="N515"/>
  <c r="R515"/>
  <c r="U515"/>
  <c r="AB515"/>
  <c r="AE515"/>
  <c r="AF515" s="1"/>
  <c r="AL515"/>
  <c r="AP515"/>
  <c r="AS515" s="1"/>
  <c r="AV515"/>
  <c r="AY515"/>
  <c r="K516"/>
  <c r="L516"/>
  <c r="R516" s="1"/>
  <c r="M516"/>
  <c r="N516"/>
  <c r="AE516"/>
  <c r="AY516"/>
  <c r="K517"/>
  <c r="L517"/>
  <c r="R517" s="1"/>
  <c r="M517"/>
  <c r="N517"/>
  <c r="U517"/>
  <c r="AE517"/>
  <c r="AY517"/>
  <c r="K518"/>
  <c r="L518"/>
  <c r="P518" s="1"/>
  <c r="M518"/>
  <c r="N518"/>
  <c r="AE518"/>
  <c r="AY518"/>
  <c r="K519"/>
  <c r="L519"/>
  <c r="O519" s="1"/>
  <c r="W519" s="1"/>
  <c r="M519"/>
  <c r="U519" s="1"/>
  <c r="N519"/>
  <c r="R519"/>
  <c r="AB519"/>
  <c r="AE519"/>
  <c r="AF519" s="1"/>
  <c r="AP519"/>
  <c r="AS519" s="1"/>
  <c r="AY519"/>
  <c r="K520"/>
  <c r="L520"/>
  <c r="M520"/>
  <c r="N520"/>
  <c r="R520"/>
  <c r="AE520"/>
  <c r="AY520"/>
  <c r="K521"/>
  <c r="L521"/>
  <c r="P521" s="1"/>
  <c r="M521"/>
  <c r="N521"/>
  <c r="U521"/>
  <c r="AE521"/>
  <c r="AF521" s="1"/>
  <c r="AY521"/>
  <c r="K522"/>
  <c r="L522"/>
  <c r="R522" s="1"/>
  <c r="M522"/>
  <c r="N522"/>
  <c r="Y522"/>
  <c r="AE522"/>
  <c r="AY522"/>
  <c r="K523"/>
  <c r="L523"/>
  <c r="P523" s="1"/>
  <c r="M523"/>
  <c r="N523"/>
  <c r="R523"/>
  <c r="U523"/>
  <c r="AB523"/>
  <c r="AE523"/>
  <c r="AP523"/>
  <c r="AV523"/>
  <c r="AY523"/>
  <c r="K524"/>
  <c r="L524"/>
  <c r="R524" s="1"/>
  <c r="M524"/>
  <c r="N524"/>
  <c r="AE524"/>
  <c r="AY524"/>
  <c r="K525"/>
  <c r="L525"/>
  <c r="P525" s="1"/>
  <c r="M525"/>
  <c r="N525"/>
  <c r="U525"/>
  <c r="AE525"/>
  <c r="AF525"/>
  <c r="AV525"/>
  <c r="AY525"/>
  <c r="K526"/>
  <c r="L526"/>
  <c r="P526" s="1"/>
  <c r="M526"/>
  <c r="N526"/>
  <c r="Y526"/>
  <c r="AE526"/>
  <c r="AY526"/>
  <c r="K527"/>
  <c r="L527"/>
  <c r="O527" s="1"/>
  <c r="W527" s="1"/>
  <c r="M527"/>
  <c r="N527"/>
  <c r="R527"/>
  <c r="U527"/>
  <c r="AB527"/>
  <c r="AE527"/>
  <c r="AP527"/>
  <c r="AY527"/>
  <c r="K528"/>
  <c r="L528"/>
  <c r="R528" s="1"/>
  <c r="M528"/>
  <c r="N528"/>
  <c r="AE528"/>
  <c r="AY528"/>
  <c r="K529"/>
  <c r="L529"/>
  <c r="M529"/>
  <c r="U529" s="1"/>
  <c r="N529"/>
  <c r="P529"/>
  <c r="R529"/>
  <c r="T529"/>
  <c r="Z529"/>
  <c r="AE529"/>
  <c r="AF529"/>
  <c r="AV529"/>
  <c r="AY529"/>
  <c r="K530"/>
  <c r="L530"/>
  <c r="Y530" s="1"/>
  <c r="M530"/>
  <c r="N530"/>
  <c r="AE530"/>
  <c r="AY530"/>
  <c r="K531"/>
  <c r="L531"/>
  <c r="R531" s="1"/>
  <c r="M531"/>
  <c r="N531"/>
  <c r="U531"/>
  <c r="AB531"/>
  <c r="AI531" s="1"/>
  <c r="AE531"/>
  <c r="AF531"/>
  <c r="AL531"/>
  <c r="AP531"/>
  <c r="AS531" s="1"/>
  <c r="AV531"/>
  <c r="AY531"/>
  <c r="K532"/>
  <c r="L532"/>
  <c r="R532" s="1"/>
  <c r="M532"/>
  <c r="N532"/>
  <c r="AE532"/>
  <c r="AY532"/>
  <c r="K533"/>
  <c r="L533"/>
  <c r="O533" s="1"/>
  <c r="W533" s="1"/>
  <c r="M533"/>
  <c r="N533"/>
  <c r="P533"/>
  <c r="R533"/>
  <c r="T533"/>
  <c r="U533"/>
  <c r="Y533"/>
  <c r="AE533"/>
  <c r="AY533"/>
  <c r="K534"/>
  <c r="L534"/>
  <c r="Y534" s="1"/>
  <c r="M534"/>
  <c r="N534"/>
  <c r="AE534"/>
  <c r="AY534"/>
  <c r="K535"/>
  <c r="L535"/>
  <c r="R535" s="1"/>
  <c r="M535"/>
  <c r="N535"/>
  <c r="U535"/>
  <c r="AB535"/>
  <c r="AE535"/>
  <c r="AF535" s="1"/>
  <c r="AL535"/>
  <c r="AP535"/>
  <c r="AV535"/>
  <c r="AY535"/>
  <c r="K536"/>
  <c r="L536"/>
  <c r="R536" s="1"/>
  <c r="M536"/>
  <c r="N536"/>
  <c r="AE536"/>
  <c r="AY536"/>
  <c r="K537"/>
  <c r="L537"/>
  <c r="O537" s="1"/>
  <c r="W537" s="1"/>
  <c r="M537"/>
  <c r="U537" s="1"/>
  <c r="N537"/>
  <c r="P537"/>
  <c r="R537"/>
  <c r="T537"/>
  <c r="Y537"/>
  <c r="AE537"/>
  <c r="AF537" s="1"/>
  <c r="AV537"/>
  <c r="AY537"/>
  <c r="K538"/>
  <c r="L538"/>
  <c r="M538"/>
  <c r="N538"/>
  <c r="P538"/>
  <c r="R538"/>
  <c r="T538"/>
  <c r="Y538"/>
  <c r="AE538"/>
  <c r="AY538"/>
  <c r="K539"/>
  <c r="L539"/>
  <c r="M539"/>
  <c r="N539"/>
  <c r="O539"/>
  <c r="W539" s="1"/>
  <c r="P539"/>
  <c r="Q539"/>
  <c r="R539"/>
  <c r="S539"/>
  <c r="T539"/>
  <c r="U539"/>
  <c r="Y539"/>
  <c r="Z539"/>
  <c r="AB539"/>
  <c r="AE539"/>
  <c r="AV539" s="1"/>
  <c r="AP539"/>
  <c r="AY539"/>
  <c r="K540"/>
  <c r="L540"/>
  <c r="R540" s="1"/>
  <c r="M540"/>
  <c r="N540"/>
  <c r="AE540"/>
  <c r="AY540"/>
  <c r="K541"/>
  <c r="L541"/>
  <c r="R541" s="1"/>
  <c r="M541"/>
  <c r="N541"/>
  <c r="U541"/>
  <c r="AE541"/>
  <c r="AY541"/>
  <c r="K542"/>
  <c r="L542"/>
  <c r="Y542" s="1"/>
  <c r="M542"/>
  <c r="N542"/>
  <c r="AE542"/>
  <c r="AY542"/>
  <c r="K543"/>
  <c r="L543"/>
  <c r="R543" s="1"/>
  <c r="M543"/>
  <c r="N543"/>
  <c r="U543"/>
  <c r="AB543"/>
  <c r="AE543"/>
  <c r="AP543"/>
  <c r="AY543"/>
  <c r="K544"/>
  <c r="L544"/>
  <c r="R544" s="1"/>
  <c r="M544"/>
  <c r="N544"/>
  <c r="AE544"/>
  <c r="AY544"/>
  <c r="K545"/>
  <c r="L545"/>
  <c r="O545" s="1"/>
  <c r="W545" s="1"/>
  <c r="M545"/>
  <c r="N545"/>
  <c r="R545"/>
  <c r="U545"/>
  <c r="AE545"/>
  <c r="AF545" s="1"/>
  <c r="AY545"/>
  <c r="K546"/>
  <c r="L546"/>
  <c r="Y546" s="1"/>
  <c r="M546"/>
  <c r="N546"/>
  <c r="AE546"/>
  <c r="AY546"/>
  <c r="K547"/>
  <c r="L547"/>
  <c r="R547" s="1"/>
  <c r="M547"/>
  <c r="N547"/>
  <c r="U547"/>
  <c r="AB547"/>
  <c r="AE547"/>
  <c r="AF547" s="1"/>
  <c r="AP547"/>
  <c r="AY547"/>
  <c r="K548"/>
  <c r="L548"/>
  <c r="R548" s="1"/>
  <c r="M548"/>
  <c r="N548"/>
  <c r="AE548"/>
  <c r="AY548"/>
  <c r="K549"/>
  <c r="L549"/>
  <c r="M549"/>
  <c r="N549"/>
  <c r="U549"/>
  <c r="AE549"/>
  <c r="AY549"/>
  <c r="K550"/>
  <c r="L550"/>
  <c r="Y550" s="1"/>
  <c r="M550"/>
  <c r="N550"/>
  <c r="AE550"/>
  <c r="AY550"/>
  <c r="K551"/>
  <c r="L551"/>
  <c r="M551"/>
  <c r="U551" s="1"/>
  <c r="N551"/>
  <c r="R551"/>
  <c r="AB551"/>
  <c r="AE551"/>
  <c r="AF551" s="1"/>
  <c r="AL551"/>
  <c r="AP551"/>
  <c r="AS551" s="1"/>
  <c r="AV551"/>
  <c r="AY551"/>
  <c r="K552"/>
  <c r="L552"/>
  <c r="M552"/>
  <c r="N552"/>
  <c r="R552"/>
  <c r="AE552"/>
  <c r="AY552"/>
  <c r="K553"/>
  <c r="L553"/>
  <c r="M553"/>
  <c r="N553"/>
  <c r="U553"/>
  <c r="AE553"/>
  <c r="AF553" s="1"/>
  <c r="AY553"/>
  <c r="K554"/>
  <c r="L554"/>
  <c r="Y554" s="1"/>
  <c r="M554"/>
  <c r="N554"/>
  <c r="AE554"/>
  <c r="AY554"/>
  <c r="K555"/>
  <c r="L555"/>
  <c r="R555" s="1"/>
  <c r="M555"/>
  <c r="N555"/>
  <c r="U555"/>
  <c r="AB555"/>
  <c r="AE555"/>
  <c r="AP555"/>
  <c r="AV555"/>
  <c r="AY555"/>
  <c r="K556"/>
  <c r="L556"/>
  <c r="R556" s="1"/>
  <c r="M556"/>
  <c r="N556"/>
  <c r="AE556"/>
  <c r="AY556"/>
  <c r="K557"/>
  <c r="L557"/>
  <c r="M557"/>
  <c r="N557"/>
  <c r="U557"/>
  <c r="AE557"/>
  <c r="AF557"/>
  <c r="AV557"/>
  <c r="AY557"/>
  <c r="K558"/>
  <c r="L558"/>
  <c r="P558" s="1"/>
  <c r="M558"/>
  <c r="N558"/>
  <c r="R558"/>
  <c r="Y558"/>
  <c r="AE558"/>
  <c r="AY558"/>
  <c r="K559"/>
  <c r="L559"/>
  <c r="O559" s="1"/>
  <c r="W559" s="1"/>
  <c r="M559"/>
  <c r="N559"/>
  <c r="P559"/>
  <c r="R559"/>
  <c r="T559"/>
  <c r="U559"/>
  <c r="Y559"/>
  <c r="AB559"/>
  <c r="AE559"/>
  <c r="AP559"/>
  <c r="AY559"/>
  <c r="K560"/>
  <c r="L560"/>
  <c r="R560" s="1"/>
  <c r="M560"/>
  <c r="N560"/>
  <c r="AE560"/>
  <c r="AY560"/>
  <c r="K561"/>
  <c r="L561"/>
  <c r="R561" s="1"/>
  <c r="M561"/>
  <c r="N561"/>
  <c r="U561"/>
  <c r="AE561"/>
  <c r="AF561"/>
  <c r="AV561"/>
  <c r="AY561"/>
  <c r="K562"/>
  <c r="L562"/>
  <c r="R562" s="1"/>
  <c r="M562"/>
  <c r="N562"/>
  <c r="AE562"/>
  <c r="AY562"/>
  <c r="K563"/>
  <c r="L563"/>
  <c r="M563"/>
  <c r="N563"/>
  <c r="U563"/>
  <c r="AB563"/>
  <c r="AE563"/>
  <c r="AF563" s="1"/>
  <c r="AL563"/>
  <c r="AP563"/>
  <c r="AV563"/>
  <c r="AY563"/>
  <c r="K564"/>
  <c r="L564"/>
  <c r="R564" s="1"/>
  <c r="M564"/>
  <c r="N564"/>
  <c r="AE564"/>
  <c r="AY564"/>
  <c r="K565"/>
  <c r="L565"/>
  <c r="O565" s="1"/>
  <c r="W565" s="1"/>
  <c r="M565"/>
  <c r="U565" s="1"/>
  <c r="N565"/>
  <c r="P565"/>
  <c r="R565"/>
  <c r="T565"/>
  <c r="Y565"/>
  <c r="AE565"/>
  <c r="AY565"/>
  <c r="K566"/>
  <c r="L566"/>
  <c r="R566" s="1"/>
  <c r="M566"/>
  <c r="N566"/>
  <c r="AE566"/>
  <c r="AY566"/>
  <c r="K567"/>
  <c r="L567"/>
  <c r="P567" s="1"/>
  <c r="M567"/>
  <c r="U567" s="1"/>
  <c r="N567"/>
  <c r="R567"/>
  <c r="Z567"/>
  <c r="AA567" s="1"/>
  <c r="AB567"/>
  <c r="AE567"/>
  <c r="AF567" s="1"/>
  <c r="AL567"/>
  <c r="AP567"/>
  <c r="AV567"/>
  <c r="AY567"/>
  <c r="K568"/>
  <c r="L568"/>
  <c r="R568" s="1"/>
  <c r="M568"/>
  <c r="N568"/>
  <c r="AE568"/>
  <c r="AY568"/>
  <c r="K569"/>
  <c r="L569"/>
  <c r="M569"/>
  <c r="U569" s="1"/>
  <c r="N569"/>
  <c r="R569"/>
  <c r="AE569"/>
  <c r="AF569" s="1"/>
  <c r="AY569"/>
  <c r="K570"/>
  <c r="L570"/>
  <c r="P570" s="1"/>
  <c r="M570"/>
  <c r="N570"/>
  <c r="Y570"/>
  <c r="AE570"/>
  <c r="AY570"/>
  <c r="K571"/>
  <c r="L571"/>
  <c r="O571" s="1"/>
  <c r="W571" s="1"/>
  <c r="M571"/>
  <c r="N571"/>
  <c r="R571"/>
  <c r="U571"/>
  <c r="AB571"/>
  <c r="AE571"/>
  <c r="AV571" s="1"/>
  <c r="AP571"/>
  <c r="AY571"/>
  <c r="K572"/>
  <c r="L572"/>
  <c r="R572" s="1"/>
  <c r="M572"/>
  <c r="N572"/>
  <c r="AE572"/>
  <c r="AY572"/>
  <c r="K573"/>
  <c r="L573"/>
  <c r="M573"/>
  <c r="U573" s="1"/>
  <c r="N573"/>
  <c r="P573"/>
  <c r="R573"/>
  <c r="T573"/>
  <c r="Y573"/>
  <c r="AE573"/>
  <c r="AF573" s="1"/>
  <c r="AY573"/>
  <c r="K574"/>
  <c r="L574"/>
  <c r="M574"/>
  <c r="N574"/>
  <c r="AE574"/>
  <c r="AY574"/>
  <c r="K575"/>
  <c r="L575"/>
  <c r="R575" s="1"/>
  <c r="M575"/>
  <c r="N575"/>
  <c r="U575"/>
  <c r="AB575"/>
  <c r="AE575"/>
  <c r="AP575"/>
  <c r="AY575"/>
  <c r="K576"/>
  <c r="L576"/>
  <c r="R576" s="1"/>
  <c r="M576"/>
  <c r="N576"/>
  <c r="AE576"/>
  <c r="AY576"/>
  <c r="K577"/>
  <c r="L577"/>
  <c r="O577" s="1"/>
  <c r="W577" s="1"/>
  <c r="M577"/>
  <c r="U577" s="1"/>
  <c r="N577"/>
  <c r="P577"/>
  <c r="R577"/>
  <c r="T577"/>
  <c r="Y577"/>
  <c r="AE577"/>
  <c r="AF577" s="1"/>
  <c r="AV577"/>
  <c r="AY577"/>
  <c r="K578"/>
  <c r="L578"/>
  <c r="M578"/>
  <c r="N578"/>
  <c r="Y578"/>
  <c r="AE578"/>
  <c r="AY578"/>
  <c r="K579"/>
  <c r="L579"/>
  <c r="R579" s="1"/>
  <c r="M579"/>
  <c r="N579"/>
  <c r="U579"/>
  <c r="AB579"/>
  <c r="AE579"/>
  <c r="AF579" s="1"/>
  <c r="AL579"/>
  <c r="AP579"/>
  <c r="AS579" s="1"/>
  <c r="AV579"/>
  <c r="AY579"/>
  <c r="K580"/>
  <c r="L580"/>
  <c r="R580" s="1"/>
  <c r="M580"/>
  <c r="N580"/>
  <c r="AE580"/>
  <c r="AY580"/>
  <c r="K581"/>
  <c r="L581"/>
  <c r="M581"/>
  <c r="N581"/>
  <c r="U581"/>
  <c r="AE581"/>
  <c r="AY581"/>
  <c r="K582"/>
  <c r="L582"/>
  <c r="Y582" s="1"/>
  <c r="M582"/>
  <c r="N582"/>
  <c r="AE582"/>
  <c r="AY582"/>
  <c r="K583"/>
  <c r="L583"/>
  <c r="R583" s="1"/>
  <c r="M583"/>
  <c r="N583"/>
  <c r="U583"/>
  <c r="AB583"/>
  <c r="AE583"/>
  <c r="AP583"/>
  <c r="AS583" s="1"/>
  <c r="AY583"/>
  <c r="K584"/>
  <c r="L584"/>
  <c r="R584" s="1"/>
  <c r="M584"/>
  <c r="N584"/>
  <c r="AE584"/>
  <c r="AY584"/>
  <c r="K585"/>
  <c r="L585"/>
  <c r="M585"/>
  <c r="N585"/>
  <c r="U585"/>
  <c r="AE585"/>
  <c r="AF585" s="1"/>
  <c r="AV585"/>
  <c r="AY585"/>
  <c r="K586"/>
  <c r="L586"/>
  <c r="P586" s="1"/>
  <c r="M586"/>
  <c r="N586"/>
  <c r="Y586"/>
  <c r="AE586"/>
  <c r="AY586"/>
  <c r="K587"/>
  <c r="L587"/>
  <c r="M587"/>
  <c r="N587"/>
  <c r="U587"/>
  <c r="AB587"/>
  <c r="AE587"/>
  <c r="AP587"/>
  <c r="AV587"/>
  <c r="AY587"/>
  <c r="K588"/>
  <c r="L588"/>
  <c r="R588" s="1"/>
  <c r="M588"/>
  <c r="N588"/>
  <c r="AE588"/>
  <c r="AY588"/>
  <c r="K589"/>
  <c r="L589"/>
  <c r="M589"/>
  <c r="N589"/>
  <c r="U589"/>
  <c r="AE589"/>
  <c r="AF589"/>
  <c r="AV589"/>
  <c r="AY589"/>
  <c r="K590"/>
  <c r="L590"/>
  <c r="M590"/>
  <c r="N590"/>
  <c r="Y590"/>
  <c r="AE590"/>
  <c r="AY590"/>
  <c r="K591"/>
  <c r="L591"/>
  <c r="M591"/>
  <c r="N591"/>
  <c r="U591"/>
  <c r="AB591"/>
  <c r="AE591"/>
  <c r="AP591"/>
  <c r="AY591"/>
  <c r="K592"/>
  <c r="L592"/>
  <c r="R592" s="1"/>
  <c r="M592"/>
  <c r="N592"/>
  <c r="AE592"/>
  <c r="AY592"/>
  <c r="K593"/>
  <c r="L593"/>
  <c r="O593" s="1"/>
  <c r="W593" s="1"/>
  <c r="M593"/>
  <c r="N593"/>
  <c r="P593"/>
  <c r="R593"/>
  <c r="T593"/>
  <c r="U593"/>
  <c r="Z593"/>
  <c r="AA593" s="1"/>
  <c r="AE593"/>
  <c r="AF593" s="1"/>
  <c r="AV593"/>
  <c r="AY593"/>
  <c r="K594"/>
  <c r="L594"/>
  <c r="M594"/>
  <c r="N594"/>
  <c r="AE594"/>
  <c r="AY594"/>
  <c r="K595"/>
  <c r="L595"/>
  <c r="R595" s="1"/>
  <c r="M595"/>
  <c r="N595"/>
  <c r="U595"/>
  <c r="AB595"/>
  <c r="AI595" s="1"/>
  <c r="AE595"/>
  <c r="AF595"/>
  <c r="AL595"/>
  <c r="AP595"/>
  <c r="AV595"/>
  <c r="AY595"/>
  <c r="K596"/>
  <c r="L596"/>
  <c r="R596" s="1"/>
  <c r="M596"/>
  <c r="N596"/>
  <c r="AE596"/>
  <c r="AY596"/>
  <c r="K597"/>
  <c r="L597"/>
  <c r="O597" s="1"/>
  <c r="W597" s="1"/>
  <c r="M597"/>
  <c r="N597"/>
  <c r="P597"/>
  <c r="R597"/>
  <c r="T597"/>
  <c r="U597"/>
  <c r="Y597"/>
  <c r="AE597"/>
  <c r="AY597"/>
  <c r="K598"/>
  <c r="L598"/>
  <c r="P598" s="1"/>
  <c r="M598"/>
  <c r="N598"/>
  <c r="Y598"/>
  <c r="AE598"/>
  <c r="AY598"/>
  <c r="K599"/>
  <c r="L599"/>
  <c r="O599" s="1"/>
  <c r="W599" s="1"/>
  <c r="M599"/>
  <c r="N599"/>
  <c r="R599"/>
  <c r="U599"/>
  <c r="AB599"/>
  <c r="AI599" s="1"/>
  <c r="AE599"/>
  <c r="AF599"/>
  <c r="AT599" s="1"/>
  <c r="AL599"/>
  <c r="AP599"/>
  <c r="AS599" s="1"/>
  <c r="AV599"/>
  <c r="AY599"/>
  <c r="K600"/>
  <c r="L600"/>
  <c r="R600" s="1"/>
  <c r="M600"/>
  <c r="N600"/>
  <c r="AE600"/>
  <c r="AY600"/>
  <c r="K601"/>
  <c r="L601"/>
  <c r="P601" s="1"/>
  <c r="M601"/>
  <c r="U601" s="1"/>
  <c r="N601"/>
  <c r="R601"/>
  <c r="AE601"/>
  <c r="AF601" s="1"/>
  <c r="AY601"/>
  <c r="K602"/>
  <c r="L602"/>
  <c r="P602" s="1"/>
  <c r="M602"/>
  <c r="N602"/>
  <c r="Y602"/>
  <c r="AE602"/>
  <c r="AY602"/>
  <c r="K603"/>
  <c r="L603"/>
  <c r="O603" s="1"/>
  <c r="W603" s="1"/>
  <c r="M603"/>
  <c r="N603"/>
  <c r="R603"/>
  <c r="U603"/>
  <c r="AB603"/>
  <c r="AE603"/>
  <c r="AV603" s="1"/>
  <c r="AP603"/>
  <c r="AY603"/>
  <c r="K604"/>
  <c r="L604"/>
  <c r="R604" s="1"/>
  <c r="M604"/>
  <c r="N604"/>
  <c r="AE604"/>
  <c r="AY604"/>
  <c r="K605"/>
  <c r="L605"/>
  <c r="M605"/>
  <c r="U605" s="1"/>
  <c r="N605"/>
  <c r="R605"/>
  <c r="AE605"/>
  <c r="AF605" s="1"/>
  <c r="AY605"/>
  <c r="K606"/>
  <c r="L606"/>
  <c r="M606"/>
  <c r="N606"/>
  <c r="Y606"/>
  <c r="AE606"/>
  <c r="AY606"/>
  <c r="K607"/>
  <c r="L607"/>
  <c r="M607"/>
  <c r="N607"/>
  <c r="U607"/>
  <c r="AB607"/>
  <c r="AE607"/>
  <c r="AP607"/>
  <c r="AY607"/>
  <c r="K608"/>
  <c r="L608"/>
  <c r="R608" s="1"/>
  <c r="M608"/>
  <c r="N608"/>
  <c r="AE608"/>
  <c r="AY608"/>
  <c r="K609"/>
  <c r="L609"/>
  <c r="O609" s="1"/>
  <c r="W609" s="1"/>
  <c r="M609"/>
  <c r="U609" s="1"/>
  <c r="N609"/>
  <c r="P609"/>
  <c r="R609"/>
  <c r="T609"/>
  <c r="Y609"/>
  <c r="AE609"/>
  <c r="AF609" s="1"/>
  <c r="AV609"/>
  <c r="AY609"/>
  <c r="K610"/>
  <c r="L610"/>
  <c r="M610"/>
  <c r="N610"/>
  <c r="P610"/>
  <c r="R610"/>
  <c r="T610"/>
  <c r="Y610"/>
  <c r="AE610"/>
  <c r="AY610"/>
  <c r="K611"/>
  <c r="L611"/>
  <c r="M611"/>
  <c r="N611"/>
  <c r="O611"/>
  <c r="W611" s="1"/>
  <c r="P611"/>
  <c r="Q611"/>
  <c r="R611"/>
  <c r="S611"/>
  <c r="T611"/>
  <c r="U611"/>
  <c r="Y611"/>
  <c r="Z611"/>
  <c r="AA611" s="1"/>
  <c r="AB611"/>
  <c r="AE611"/>
  <c r="AF611" s="1"/>
  <c r="AP611"/>
  <c r="AS611" s="1"/>
  <c r="AY611"/>
  <c r="K612"/>
  <c r="L612"/>
  <c r="R612" s="1"/>
  <c r="M612"/>
  <c r="N612"/>
  <c r="AE612"/>
  <c r="AY612"/>
  <c r="K613"/>
  <c r="L613"/>
  <c r="O613" s="1"/>
  <c r="W613" s="1"/>
  <c r="M613"/>
  <c r="N613"/>
  <c r="U613"/>
  <c r="AE613"/>
  <c r="AY613"/>
  <c r="K614"/>
  <c r="L614"/>
  <c r="P614" s="1"/>
  <c r="M614"/>
  <c r="N614"/>
  <c r="Y614"/>
  <c r="AE614"/>
  <c r="AY614"/>
  <c r="K615"/>
  <c r="L615"/>
  <c r="O615" s="1"/>
  <c r="W615" s="1"/>
  <c r="M615"/>
  <c r="N615"/>
  <c r="R615"/>
  <c r="U615"/>
  <c r="AB615"/>
  <c r="AE615"/>
  <c r="AF615" s="1"/>
  <c r="AL615"/>
  <c r="AP615"/>
  <c r="AS615" s="1"/>
  <c r="AV615"/>
  <c r="AY615"/>
  <c r="K616"/>
  <c r="L616"/>
  <c r="R616" s="1"/>
  <c r="M616"/>
  <c r="N616"/>
  <c r="AE616"/>
  <c r="AY616"/>
  <c r="K617"/>
  <c r="L617"/>
  <c r="O617" s="1"/>
  <c r="W617" s="1"/>
  <c r="M617"/>
  <c r="U617" s="1"/>
  <c r="N617"/>
  <c r="P617"/>
  <c r="R617"/>
  <c r="T617"/>
  <c r="Z617"/>
  <c r="AA617" s="1"/>
  <c r="AE617"/>
  <c r="AF617" s="1"/>
  <c r="AN617"/>
  <c r="AO617" s="1"/>
  <c r="AQ617" s="1"/>
  <c r="AV617"/>
  <c r="AY617"/>
  <c r="K618"/>
  <c r="L618"/>
  <c r="P618" s="1"/>
  <c r="M618"/>
  <c r="N618"/>
  <c r="AE618"/>
  <c r="AY618"/>
  <c r="K619"/>
  <c r="L619"/>
  <c r="O619" s="1"/>
  <c r="W619" s="1"/>
  <c r="M619"/>
  <c r="N619"/>
  <c r="U619"/>
  <c r="AB619"/>
  <c r="AE619"/>
  <c r="AP619"/>
  <c r="AY619"/>
  <c r="K620"/>
  <c r="L620"/>
  <c r="R620" s="1"/>
  <c r="M620"/>
  <c r="N620"/>
  <c r="AE620"/>
  <c r="AY620"/>
  <c r="K621"/>
  <c r="L621"/>
  <c r="O621" s="1"/>
  <c r="W621" s="1"/>
  <c r="M621"/>
  <c r="N621"/>
  <c r="P621"/>
  <c r="R621"/>
  <c r="T621"/>
  <c r="U621"/>
  <c r="Y621"/>
  <c r="AE621"/>
  <c r="AY621"/>
  <c r="K622"/>
  <c r="L622"/>
  <c r="P622" s="1"/>
  <c r="M622"/>
  <c r="N622"/>
  <c r="Y622"/>
  <c r="AE622"/>
  <c r="AY622"/>
  <c r="K623"/>
  <c r="L623"/>
  <c r="O623" s="1"/>
  <c r="W623" s="1"/>
  <c r="M623"/>
  <c r="N623"/>
  <c r="R623"/>
  <c r="U623"/>
  <c r="AB623"/>
  <c r="AI623" s="1"/>
  <c r="AE623"/>
  <c r="AF623"/>
  <c r="AT623" s="1"/>
  <c r="AL623"/>
  <c r="AP623"/>
  <c r="AS623" s="1"/>
  <c r="AV623"/>
  <c r="AY623"/>
  <c r="K624"/>
  <c r="L624"/>
  <c r="R624" s="1"/>
  <c r="M624"/>
  <c r="N624"/>
  <c r="AE624"/>
  <c r="AY624"/>
  <c r="K625"/>
  <c r="L625"/>
  <c r="O625" s="1"/>
  <c r="W625" s="1"/>
  <c r="M625"/>
  <c r="U625" s="1"/>
  <c r="N625"/>
  <c r="R625"/>
  <c r="AE625"/>
  <c r="AF625" s="1"/>
  <c r="AY625"/>
  <c r="K626"/>
  <c r="L626"/>
  <c r="P626" s="1"/>
  <c r="M626"/>
  <c r="N626"/>
  <c r="Y626"/>
  <c r="AE626"/>
  <c r="AY626"/>
  <c r="K627"/>
  <c r="L627"/>
  <c r="O627" s="1"/>
  <c r="W627" s="1"/>
  <c r="M627"/>
  <c r="N627"/>
  <c r="R627"/>
  <c r="U627"/>
  <c r="AB627"/>
  <c r="AE627"/>
  <c r="AP627"/>
  <c r="AY627"/>
  <c r="K628"/>
  <c r="L628"/>
  <c r="R628" s="1"/>
  <c r="M628"/>
  <c r="N628"/>
  <c r="AE628"/>
  <c r="AY628"/>
  <c r="K629"/>
  <c r="L629"/>
  <c r="O629" s="1"/>
  <c r="W629" s="1"/>
  <c r="M629"/>
  <c r="U629" s="1"/>
  <c r="N629"/>
  <c r="P629"/>
  <c r="R629"/>
  <c r="T629"/>
  <c r="Z629"/>
  <c r="AA629" s="1"/>
  <c r="AE629"/>
  <c r="AN629"/>
  <c r="AO629" s="1"/>
  <c r="AQ629" s="1"/>
  <c r="AY629"/>
  <c r="K630"/>
  <c r="L630"/>
  <c r="M630"/>
  <c r="N630"/>
  <c r="P630"/>
  <c r="R630"/>
  <c r="T630"/>
  <c r="Y630"/>
  <c r="AE630"/>
  <c r="AY630"/>
  <c r="K631"/>
  <c r="L631"/>
  <c r="M631"/>
  <c r="N631"/>
  <c r="O631"/>
  <c r="W631" s="1"/>
  <c r="P631"/>
  <c r="Q631"/>
  <c r="R631"/>
  <c r="S631"/>
  <c r="T631"/>
  <c r="U631"/>
  <c r="Y631"/>
  <c r="Z631"/>
  <c r="AA631" s="1"/>
  <c r="AB631"/>
  <c r="AE631"/>
  <c r="AF631" s="1"/>
  <c r="AP631"/>
  <c r="AS631" s="1"/>
  <c r="AY631"/>
  <c r="K632"/>
  <c r="L632"/>
  <c r="R632" s="1"/>
  <c r="M632"/>
  <c r="N632"/>
  <c r="AE632"/>
  <c r="AY632"/>
  <c r="K633"/>
  <c r="L633"/>
  <c r="O633" s="1"/>
  <c r="W633" s="1"/>
  <c r="M633"/>
  <c r="N633"/>
  <c r="U633"/>
  <c r="AE633"/>
  <c r="AF633" s="1"/>
  <c r="AV633"/>
  <c r="AY633"/>
  <c r="K634"/>
  <c r="L634"/>
  <c r="P634" s="1"/>
  <c r="M634"/>
  <c r="N634"/>
  <c r="Y634"/>
  <c r="AE634"/>
  <c r="AY634"/>
  <c r="K635"/>
  <c r="L635"/>
  <c r="O635" s="1"/>
  <c r="W635" s="1"/>
  <c r="M635"/>
  <c r="N635"/>
  <c r="U635"/>
  <c r="AB635"/>
  <c r="AE635"/>
  <c r="AP635"/>
  <c r="AY635"/>
  <c r="K636"/>
  <c r="L636"/>
  <c r="R636" s="1"/>
  <c r="M636"/>
  <c r="N636"/>
  <c r="AE636"/>
  <c r="AY636"/>
  <c r="K637"/>
  <c r="L637"/>
  <c r="O637" s="1"/>
  <c r="W637" s="1"/>
  <c r="M637"/>
  <c r="U637" s="1"/>
  <c r="N637"/>
  <c r="P637"/>
  <c r="R637"/>
  <c r="T637"/>
  <c r="Y637"/>
  <c r="AE637"/>
  <c r="AY637"/>
  <c r="K638"/>
  <c r="L638"/>
  <c r="P638" s="1"/>
  <c r="M638"/>
  <c r="N638"/>
  <c r="AE638"/>
  <c r="AY638"/>
  <c r="K639"/>
  <c r="L639"/>
  <c r="O639" s="1"/>
  <c r="W639" s="1"/>
  <c r="M639"/>
  <c r="U639" s="1"/>
  <c r="N639"/>
  <c r="R639"/>
  <c r="AB639"/>
  <c r="AI639" s="1"/>
  <c r="AE639"/>
  <c r="AF639"/>
  <c r="AL639"/>
  <c r="AP639"/>
  <c r="AS639" s="1"/>
  <c r="AV639"/>
  <c r="AY639"/>
  <c r="K640"/>
  <c r="L640"/>
  <c r="R640" s="1"/>
  <c r="M640"/>
  <c r="N640"/>
  <c r="AE640"/>
  <c r="AY640"/>
  <c r="K641"/>
  <c r="L641"/>
  <c r="O641" s="1"/>
  <c r="W641" s="1"/>
  <c r="M641"/>
  <c r="N641"/>
  <c r="R641"/>
  <c r="U641"/>
  <c r="AE641"/>
  <c r="AF641" s="1"/>
  <c r="AY641"/>
  <c r="K642"/>
  <c r="L642"/>
  <c r="P642" s="1"/>
  <c r="M642"/>
  <c r="N642"/>
  <c r="R642"/>
  <c r="Y642"/>
  <c r="AE642"/>
  <c r="AY642"/>
  <c r="K643"/>
  <c r="L643"/>
  <c r="O643" s="1"/>
  <c r="W643" s="1"/>
  <c r="M643"/>
  <c r="N643"/>
  <c r="P643"/>
  <c r="R643"/>
  <c r="T643"/>
  <c r="U643"/>
  <c r="Y643"/>
  <c r="AB643"/>
  <c r="AE643"/>
  <c r="AP643"/>
  <c r="AY643"/>
  <c r="K644"/>
  <c r="L644"/>
  <c r="R644" s="1"/>
  <c r="M644"/>
  <c r="N644"/>
  <c r="AE644"/>
  <c r="AY644"/>
  <c r="K645"/>
  <c r="L645"/>
  <c r="O645" s="1"/>
  <c r="W645" s="1"/>
  <c r="M645"/>
  <c r="U645" s="1"/>
  <c r="N645"/>
  <c r="R645"/>
  <c r="AE645"/>
  <c r="AY645"/>
  <c r="K646"/>
  <c r="L646"/>
  <c r="P646" s="1"/>
  <c r="M646"/>
  <c r="N646"/>
  <c r="R646"/>
  <c r="Y646"/>
  <c r="AE646"/>
  <c r="AY646"/>
  <c r="K647"/>
  <c r="L647"/>
  <c r="O647" s="1"/>
  <c r="W647" s="1"/>
  <c r="M647"/>
  <c r="U647" s="1"/>
  <c r="N647"/>
  <c r="P647"/>
  <c r="R647"/>
  <c r="T647"/>
  <c r="Y647"/>
  <c r="AB647"/>
  <c r="AE647"/>
  <c r="AF647" s="1"/>
  <c r="AP647"/>
  <c r="AS647" s="1"/>
  <c r="AY647"/>
  <c r="K648"/>
  <c r="L648"/>
  <c r="R648" s="1"/>
  <c r="M648"/>
  <c r="N648"/>
  <c r="AE648"/>
  <c r="AY648"/>
  <c r="K649"/>
  <c r="L649"/>
  <c r="O649" s="1"/>
  <c r="W649" s="1"/>
  <c r="M649"/>
  <c r="N649"/>
  <c r="R649"/>
  <c r="U649"/>
  <c r="AE649"/>
  <c r="AF649" s="1"/>
  <c r="AV649"/>
  <c r="AY649"/>
  <c r="K650"/>
  <c r="L650"/>
  <c r="P650" s="1"/>
  <c r="M650"/>
  <c r="N650"/>
  <c r="AE650"/>
  <c r="AY650"/>
  <c r="K651"/>
  <c r="L651"/>
  <c r="O651" s="1"/>
  <c r="W651" s="1"/>
  <c r="M651"/>
  <c r="U651" s="1"/>
  <c r="N651"/>
  <c r="R651"/>
  <c r="AB651"/>
  <c r="AE651"/>
  <c r="AP651"/>
  <c r="AY651"/>
  <c r="K652"/>
  <c r="L652"/>
  <c r="R652" s="1"/>
  <c r="M652"/>
  <c r="N652"/>
  <c r="AE652"/>
  <c r="AY652"/>
  <c r="K653"/>
  <c r="L653"/>
  <c r="M653"/>
  <c r="N653"/>
  <c r="O653"/>
  <c r="W653" s="1"/>
  <c r="P653"/>
  <c r="Q653"/>
  <c r="R653"/>
  <c r="S653"/>
  <c r="T653"/>
  <c r="U653"/>
  <c r="Y653"/>
  <c r="Z653"/>
  <c r="AA653" s="1"/>
  <c r="AE653"/>
  <c r="AN653"/>
  <c r="AO653" s="1"/>
  <c r="AY653"/>
  <c r="K654"/>
  <c r="L654"/>
  <c r="P654" s="1"/>
  <c r="M654"/>
  <c r="N654"/>
  <c r="R654"/>
  <c r="Y654"/>
  <c r="AE654"/>
  <c r="AY654"/>
  <c r="K655"/>
  <c r="L655"/>
  <c r="O655" s="1"/>
  <c r="W655" s="1"/>
  <c r="M655"/>
  <c r="U655" s="1"/>
  <c r="N655"/>
  <c r="P655"/>
  <c r="R655"/>
  <c r="T655"/>
  <c r="Y655"/>
  <c r="AB655"/>
  <c r="AE655"/>
  <c r="AF655" s="1"/>
  <c r="AT655" s="1"/>
  <c r="AL655"/>
  <c r="AP655"/>
  <c r="AY655"/>
  <c r="K656"/>
  <c r="L656"/>
  <c r="R656" s="1"/>
  <c r="M656"/>
  <c r="N656"/>
  <c r="AE656"/>
  <c r="AY656"/>
  <c r="K657"/>
  <c r="L657"/>
  <c r="O657" s="1"/>
  <c r="W657" s="1"/>
  <c r="M657"/>
  <c r="N657"/>
  <c r="U657"/>
  <c r="AE657"/>
  <c r="AF657" s="1"/>
  <c r="AV657"/>
  <c r="AY657"/>
  <c r="K658"/>
  <c r="L658"/>
  <c r="P658" s="1"/>
  <c r="M658"/>
  <c r="N658"/>
  <c r="R658"/>
  <c r="Y658"/>
  <c r="AE658"/>
  <c r="AY658"/>
  <c r="K659"/>
  <c r="L659"/>
  <c r="O659" s="1"/>
  <c r="W659" s="1"/>
  <c r="M659"/>
  <c r="U659" s="1"/>
  <c r="N659"/>
  <c r="P659"/>
  <c r="R659"/>
  <c r="T659"/>
  <c r="Y659"/>
  <c r="AB659"/>
  <c r="AE659"/>
  <c r="AP659"/>
  <c r="AY659"/>
  <c r="K660"/>
  <c r="L660"/>
  <c r="R660" s="1"/>
  <c r="M660"/>
  <c r="N660"/>
  <c r="AE660"/>
  <c r="AY660"/>
  <c r="K661"/>
  <c r="L661"/>
  <c r="O661" s="1"/>
  <c r="W661" s="1"/>
  <c r="M661"/>
  <c r="N661"/>
  <c r="R661"/>
  <c r="U661"/>
  <c r="AE661"/>
  <c r="AF661" s="1"/>
  <c r="AV661"/>
  <c r="AY661"/>
  <c r="K662"/>
  <c r="L662"/>
  <c r="P662" s="1"/>
  <c r="M662"/>
  <c r="N662"/>
  <c r="Y662"/>
  <c r="AE662"/>
  <c r="AY662"/>
  <c r="K663"/>
  <c r="L663"/>
  <c r="O663" s="1"/>
  <c r="W663" s="1"/>
  <c r="M663"/>
  <c r="N663"/>
  <c r="U663"/>
  <c r="AB663"/>
  <c r="AE663"/>
  <c r="AV663" s="1"/>
  <c r="AP663"/>
  <c r="AY663"/>
  <c r="K664"/>
  <c r="L664"/>
  <c r="R664" s="1"/>
  <c r="M664"/>
  <c r="N664"/>
  <c r="AE664"/>
  <c r="AY664"/>
  <c r="K665"/>
  <c r="L665"/>
  <c r="O665" s="1"/>
  <c r="W665" s="1"/>
  <c r="M665"/>
  <c r="N665"/>
  <c r="P665"/>
  <c r="R665"/>
  <c r="T665"/>
  <c r="U665"/>
  <c r="Y665"/>
  <c r="AE665"/>
  <c r="AF665" s="1"/>
  <c r="AV665"/>
  <c r="AY665"/>
  <c r="K666"/>
  <c r="L666"/>
  <c r="P666" s="1"/>
  <c r="M666"/>
  <c r="N666"/>
  <c r="Y666"/>
  <c r="AE666"/>
  <c r="AY666"/>
  <c r="K667"/>
  <c r="L667"/>
  <c r="O667" s="1"/>
  <c r="W667" s="1"/>
  <c r="M667"/>
  <c r="N667"/>
  <c r="U667"/>
  <c r="AB667"/>
  <c r="AE667"/>
  <c r="AF667" s="1"/>
  <c r="AP667"/>
  <c r="AS667" s="1"/>
  <c r="AY667"/>
  <c r="K668"/>
  <c r="L668"/>
  <c r="R668" s="1"/>
  <c r="M668"/>
  <c r="N668"/>
  <c r="AE668"/>
  <c r="AY668"/>
  <c r="K669"/>
  <c r="L669"/>
  <c r="O669" s="1"/>
  <c r="W669" s="1"/>
  <c r="M669"/>
  <c r="N669"/>
  <c r="U669"/>
  <c r="AE669"/>
  <c r="AY669"/>
  <c r="K670"/>
  <c r="L670"/>
  <c r="P670" s="1"/>
  <c r="M670"/>
  <c r="N670"/>
  <c r="AE670"/>
  <c r="AY670"/>
  <c r="K671"/>
  <c r="L671"/>
  <c r="O671" s="1"/>
  <c r="W671" s="1"/>
  <c r="M671"/>
  <c r="U671" s="1"/>
  <c r="N671"/>
  <c r="R671"/>
  <c r="AB671"/>
  <c r="AE671"/>
  <c r="AF671" s="1"/>
  <c r="AL671"/>
  <c r="AP671"/>
  <c r="AS671" s="1"/>
  <c r="AV671"/>
  <c r="AY671"/>
  <c r="K672"/>
  <c r="L672"/>
  <c r="M672"/>
  <c r="N672"/>
  <c r="R672"/>
  <c r="AE672"/>
  <c r="AY672"/>
  <c r="K673"/>
  <c r="L673"/>
  <c r="O673" s="1"/>
  <c r="W673" s="1"/>
  <c r="M673"/>
  <c r="N673"/>
  <c r="U673"/>
  <c r="AE673"/>
  <c r="AF673" s="1"/>
  <c r="AY673"/>
  <c r="K674"/>
  <c r="L674"/>
  <c r="P674" s="1"/>
  <c r="M674"/>
  <c r="N674"/>
  <c r="Y674"/>
  <c r="AE674"/>
  <c r="AF674" s="1"/>
  <c r="AK674" s="1"/>
  <c r="AL674"/>
  <c r="AV674"/>
  <c r="AY674"/>
  <c r="K675"/>
  <c r="L675"/>
  <c r="O675" s="1"/>
  <c r="W675" s="1"/>
  <c r="M675"/>
  <c r="N675"/>
  <c r="R675"/>
  <c r="Y675"/>
  <c r="AE675"/>
  <c r="AF675" s="1"/>
  <c r="AY675"/>
  <c r="K676"/>
  <c r="L676"/>
  <c r="O676" s="1"/>
  <c r="W676" s="1"/>
  <c r="M676"/>
  <c r="V676" s="1"/>
  <c r="N676"/>
  <c r="P676"/>
  <c r="R676"/>
  <c r="T676"/>
  <c r="U676"/>
  <c r="Y676"/>
  <c r="AE676"/>
  <c r="AF676" s="1"/>
  <c r="AK676" s="1"/>
  <c r="AV676"/>
  <c r="AY676"/>
  <c r="K677"/>
  <c r="L677"/>
  <c r="O677" s="1"/>
  <c r="W677" s="1"/>
  <c r="M677"/>
  <c r="N677"/>
  <c r="R677"/>
  <c r="Y677"/>
  <c r="AE677"/>
  <c r="AF677" s="1"/>
  <c r="AY677"/>
  <c r="K678"/>
  <c r="L678"/>
  <c r="O678" s="1"/>
  <c r="W678" s="1"/>
  <c r="M678"/>
  <c r="V678" s="1"/>
  <c r="N678"/>
  <c r="P678"/>
  <c r="R678"/>
  <c r="T678"/>
  <c r="Y678"/>
  <c r="AE678"/>
  <c r="AF678" s="1"/>
  <c r="AK678" s="1"/>
  <c r="AL678"/>
  <c r="AV678"/>
  <c r="AY678"/>
  <c r="K679"/>
  <c r="L679"/>
  <c r="O679" s="1"/>
  <c r="W679" s="1"/>
  <c r="M679"/>
  <c r="N679"/>
  <c r="R679"/>
  <c r="Y679"/>
  <c r="AE679"/>
  <c r="AF679" s="1"/>
  <c r="AY679"/>
  <c r="K680"/>
  <c r="L680"/>
  <c r="O680" s="1"/>
  <c r="W680" s="1"/>
  <c r="M680"/>
  <c r="V680" s="1"/>
  <c r="N680"/>
  <c r="P680"/>
  <c r="R680"/>
  <c r="T680"/>
  <c r="U680"/>
  <c r="Y680"/>
  <c r="AE680"/>
  <c r="AF680" s="1"/>
  <c r="AK680" s="1"/>
  <c r="AV680"/>
  <c r="AY680"/>
  <c r="K681"/>
  <c r="L681"/>
  <c r="O681" s="1"/>
  <c r="W681" s="1"/>
  <c r="M681"/>
  <c r="N681"/>
  <c r="R681"/>
  <c r="Y681"/>
  <c r="AE681"/>
  <c r="AF681" s="1"/>
  <c r="AY681"/>
  <c r="K682"/>
  <c r="L682"/>
  <c r="O682" s="1"/>
  <c r="W682" s="1"/>
  <c r="M682"/>
  <c r="V682" s="1"/>
  <c r="N682"/>
  <c r="P682"/>
  <c r="R682"/>
  <c r="T682"/>
  <c r="Y682"/>
  <c r="AE682"/>
  <c r="AF682" s="1"/>
  <c r="AK682" s="1"/>
  <c r="AL682"/>
  <c r="AV682"/>
  <c r="AY682"/>
  <c r="K683"/>
  <c r="L683"/>
  <c r="O683" s="1"/>
  <c r="W683" s="1"/>
  <c r="M683"/>
  <c r="N683"/>
  <c r="R683"/>
  <c r="Y683"/>
  <c r="AE683"/>
  <c r="AF683" s="1"/>
  <c r="AY683"/>
  <c r="K684"/>
  <c r="L684"/>
  <c r="O684" s="1"/>
  <c r="W684" s="1"/>
  <c r="M684"/>
  <c r="V684" s="1"/>
  <c r="N684"/>
  <c r="P684"/>
  <c r="R684"/>
  <c r="T684"/>
  <c r="U684"/>
  <c r="Y684"/>
  <c r="AE684"/>
  <c r="AF684" s="1"/>
  <c r="AK684" s="1"/>
  <c r="AV684"/>
  <c r="AY684"/>
  <c r="K685"/>
  <c r="L685"/>
  <c r="O685" s="1"/>
  <c r="W685" s="1"/>
  <c r="M685"/>
  <c r="N685"/>
  <c r="R685"/>
  <c r="Y685"/>
  <c r="AE685"/>
  <c r="AF685" s="1"/>
  <c r="AY685"/>
  <c r="K686"/>
  <c r="L686"/>
  <c r="O686" s="1"/>
  <c r="W686" s="1"/>
  <c r="M686"/>
  <c r="V686" s="1"/>
  <c r="N686"/>
  <c r="P686"/>
  <c r="R686"/>
  <c r="T686"/>
  <c r="Y686"/>
  <c r="AE686"/>
  <c r="AF686" s="1"/>
  <c r="AK686" s="1"/>
  <c r="AL686"/>
  <c r="AV686"/>
  <c r="AY686"/>
  <c r="K687"/>
  <c r="L687"/>
  <c r="O687" s="1"/>
  <c r="W687" s="1"/>
  <c r="M687"/>
  <c r="N687"/>
  <c r="R687"/>
  <c r="Y687"/>
  <c r="AE687"/>
  <c r="AF687" s="1"/>
  <c r="AY687"/>
  <c r="K688"/>
  <c r="L688"/>
  <c r="O688" s="1"/>
  <c r="W688" s="1"/>
  <c r="M688"/>
  <c r="V688" s="1"/>
  <c r="N688"/>
  <c r="P688"/>
  <c r="R688"/>
  <c r="T688"/>
  <c r="U688"/>
  <c r="Y688"/>
  <c r="AE688"/>
  <c r="AF688" s="1"/>
  <c r="AK688" s="1"/>
  <c r="AV688"/>
  <c r="AY688"/>
  <c r="K689"/>
  <c r="L689"/>
  <c r="O689" s="1"/>
  <c r="W689" s="1"/>
  <c r="M689"/>
  <c r="N689"/>
  <c r="R689"/>
  <c r="Y689"/>
  <c r="AE689"/>
  <c r="AF689" s="1"/>
  <c r="AY689"/>
  <c r="K690"/>
  <c r="L690"/>
  <c r="O690" s="1"/>
  <c r="W690" s="1"/>
  <c r="M690"/>
  <c r="V690" s="1"/>
  <c r="N690"/>
  <c r="P690"/>
  <c r="R690"/>
  <c r="T690"/>
  <c r="Y690"/>
  <c r="AE690"/>
  <c r="AF690" s="1"/>
  <c r="AK690" s="1"/>
  <c r="AL690"/>
  <c r="AV690"/>
  <c r="AY690"/>
  <c r="K691"/>
  <c r="L691"/>
  <c r="O691" s="1"/>
  <c r="W691" s="1"/>
  <c r="M691"/>
  <c r="N691"/>
  <c r="R691"/>
  <c r="Y691"/>
  <c r="AE691"/>
  <c r="AF691" s="1"/>
  <c r="AY691"/>
  <c r="K692"/>
  <c r="L692"/>
  <c r="O692" s="1"/>
  <c r="W692" s="1"/>
  <c r="M692"/>
  <c r="V692" s="1"/>
  <c r="N692"/>
  <c r="P692"/>
  <c r="R692"/>
  <c r="T692"/>
  <c r="U692"/>
  <c r="Y692"/>
  <c r="AE692"/>
  <c r="AF692" s="1"/>
  <c r="AK692" s="1"/>
  <c r="AV692"/>
  <c r="AY692"/>
  <c r="K693"/>
  <c r="L693"/>
  <c r="O693" s="1"/>
  <c r="W693" s="1"/>
  <c r="M693"/>
  <c r="N693"/>
  <c r="R693"/>
  <c r="Y693"/>
  <c r="AE693"/>
  <c r="AF693" s="1"/>
  <c r="AY693"/>
  <c r="K694"/>
  <c r="L694"/>
  <c r="O694" s="1"/>
  <c r="W694" s="1"/>
  <c r="M694"/>
  <c r="V694" s="1"/>
  <c r="N694"/>
  <c r="P694"/>
  <c r="R694"/>
  <c r="T694"/>
  <c r="Y694"/>
  <c r="AE694"/>
  <c r="AF694" s="1"/>
  <c r="AK694" s="1"/>
  <c r="AL694"/>
  <c r="AV694"/>
  <c r="AY694"/>
  <c r="K695"/>
  <c r="L695"/>
  <c r="O695" s="1"/>
  <c r="W695" s="1"/>
  <c r="M695"/>
  <c r="N695"/>
  <c r="R695"/>
  <c r="Y695"/>
  <c r="AE695"/>
  <c r="AF695" s="1"/>
  <c r="AY695"/>
  <c r="K696"/>
  <c r="L696"/>
  <c r="O696" s="1"/>
  <c r="W696" s="1"/>
  <c r="M696"/>
  <c r="V696" s="1"/>
  <c r="N696"/>
  <c r="P696"/>
  <c r="R696"/>
  <c r="T696"/>
  <c r="U696"/>
  <c r="Y696"/>
  <c r="AE696"/>
  <c r="AF696" s="1"/>
  <c r="AK696" s="1"/>
  <c r="AV696"/>
  <c r="AY696"/>
  <c r="K697"/>
  <c r="L697"/>
  <c r="O697" s="1"/>
  <c r="W697" s="1"/>
  <c r="M697"/>
  <c r="N697"/>
  <c r="R697"/>
  <c r="Y697"/>
  <c r="AE697"/>
  <c r="AF697" s="1"/>
  <c r="AY697"/>
  <c r="K698"/>
  <c r="L698"/>
  <c r="O698" s="1"/>
  <c r="W698" s="1"/>
  <c r="M698"/>
  <c r="V698" s="1"/>
  <c r="N698"/>
  <c r="P698"/>
  <c r="R698"/>
  <c r="T698"/>
  <c r="Y698"/>
  <c r="AE698"/>
  <c r="AF698" s="1"/>
  <c r="AK698" s="1"/>
  <c r="AL698"/>
  <c r="AV698"/>
  <c r="AY698"/>
  <c r="K699"/>
  <c r="L699"/>
  <c r="O699" s="1"/>
  <c r="W699" s="1"/>
  <c r="M699"/>
  <c r="N699"/>
  <c r="R699"/>
  <c r="Y699"/>
  <c r="AE699"/>
  <c r="AF699" s="1"/>
  <c r="AY699"/>
  <c r="K700"/>
  <c r="L700"/>
  <c r="O700" s="1"/>
  <c r="W700" s="1"/>
  <c r="M700"/>
  <c r="V700" s="1"/>
  <c r="N700"/>
  <c r="P700"/>
  <c r="R700"/>
  <c r="T700"/>
  <c r="U700"/>
  <c r="Y700"/>
  <c r="AE700"/>
  <c r="AF700" s="1"/>
  <c r="AK700" s="1"/>
  <c r="AV700"/>
  <c r="AY700"/>
  <c r="K701"/>
  <c r="L701"/>
  <c r="O701" s="1"/>
  <c r="W701" s="1"/>
  <c r="M701"/>
  <c r="N701"/>
  <c r="R701"/>
  <c r="Y701"/>
  <c r="AE701"/>
  <c r="AF701" s="1"/>
  <c r="AY701"/>
  <c r="K702"/>
  <c r="L702"/>
  <c r="O702" s="1"/>
  <c r="W702" s="1"/>
  <c r="M702"/>
  <c r="V702" s="1"/>
  <c r="N702"/>
  <c r="P702"/>
  <c r="R702"/>
  <c r="T702"/>
  <c r="Y702"/>
  <c r="AE702"/>
  <c r="AF702" s="1"/>
  <c r="AK702" s="1"/>
  <c r="AL702"/>
  <c r="AV702"/>
  <c r="AY702"/>
  <c r="K703"/>
  <c r="L703"/>
  <c r="O703" s="1"/>
  <c r="W703" s="1"/>
  <c r="M703"/>
  <c r="N703"/>
  <c r="R703"/>
  <c r="Y703"/>
  <c r="AE703"/>
  <c r="AF703" s="1"/>
  <c r="AY703"/>
  <c r="K704"/>
  <c r="L704"/>
  <c r="O704" s="1"/>
  <c r="W704" s="1"/>
  <c r="M704"/>
  <c r="V704" s="1"/>
  <c r="N704"/>
  <c r="P704"/>
  <c r="R704"/>
  <c r="T704"/>
  <c r="U704"/>
  <c r="Y704"/>
  <c r="AE704"/>
  <c r="AF704" s="1"/>
  <c r="AK704" s="1"/>
  <c r="AV704"/>
  <c r="AY704"/>
  <c r="K705"/>
  <c r="L705"/>
  <c r="O705" s="1"/>
  <c r="W705" s="1"/>
  <c r="M705"/>
  <c r="N705"/>
  <c r="R705"/>
  <c r="Y705"/>
  <c r="AE705"/>
  <c r="AF705" s="1"/>
  <c r="AY705"/>
  <c r="K706"/>
  <c r="L706"/>
  <c r="O706" s="1"/>
  <c r="W706" s="1"/>
  <c r="M706"/>
  <c r="V706" s="1"/>
  <c r="N706"/>
  <c r="P706"/>
  <c r="R706"/>
  <c r="T706"/>
  <c r="Y706"/>
  <c r="AE706"/>
  <c r="AF706" s="1"/>
  <c r="AK706" s="1"/>
  <c r="AL706"/>
  <c r="AV706"/>
  <c r="AY706"/>
  <c r="K707"/>
  <c r="L707"/>
  <c r="O707" s="1"/>
  <c r="W707" s="1"/>
  <c r="M707"/>
  <c r="N707"/>
  <c r="R707"/>
  <c r="Y707"/>
  <c r="AE707"/>
  <c r="AF707" s="1"/>
  <c r="AY707"/>
  <c r="K708"/>
  <c r="L708"/>
  <c r="O708" s="1"/>
  <c r="W708" s="1"/>
  <c r="M708"/>
  <c r="V708" s="1"/>
  <c r="N708"/>
  <c r="P708"/>
  <c r="R708"/>
  <c r="T708"/>
  <c r="U708"/>
  <c r="Y708"/>
  <c r="AE708"/>
  <c r="AF708" s="1"/>
  <c r="AK708" s="1"/>
  <c r="AV708"/>
  <c r="AY708"/>
  <c r="K709"/>
  <c r="L709"/>
  <c r="O709" s="1"/>
  <c r="W709" s="1"/>
  <c r="M709"/>
  <c r="N709"/>
  <c r="R709"/>
  <c r="Y709"/>
  <c r="AE709"/>
  <c r="AF709" s="1"/>
  <c r="AY709"/>
  <c r="K710"/>
  <c r="L710"/>
  <c r="O710" s="1"/>
  <c r="W710" s="1"/>
  <c r="M710"/>
  <c r="V710" s="1"/>
  <c r="N710"/>
  <c r="P710"/>
  <c r="R710"/>
  <c r="T710"/>
  <c r="Y710"/>
  <c r="AE710"/>
  <c r="AF710" s="1"/>
  <c r="AK710" s="1"/>
  <c r="AL710"/>
  <c r="AV710"/>
  <c r="AY710"/>
  <c r="K711"/>
  <c r="L711"/>
  <c r="O711" s="1"/>
  <c r="W711" s="1"/>
  <c r="M711"/>
  <c r="N711"/>
  <c r="R711"/>
  <c r="Y711"/>
  <c r="AE711"/>
  <c r="AF711" s="1"/>
  <c r="AY711"/>
  <c r="K712"/>
  <c r="L712"/>
  <c r="O712" s="1"/>
  <c r="W712" s="1"/>
  <c r="M712"/>
  <c r="V712" s="1"/>
  <c r="N712"/>
  <c r="P712"/>
  <c r="R712"/>
  <c r="T712"/>
  <c r="U712"/>
  <c r="Y712"/>
  <c r="AE712"/>
  <c r="AF712" s="1"/>
  <c r="AK712" s="1"/>
  <c r="AV712"/>
  <c r="AY712"/>
  <c r="K713"/>
  <c r="L713"/>
  <c r="O713" s="1"/>
  <c r="W713" s="1"/>
  <c r="M713"/>
  <c r="N713"/>
  <c r="R713"/>
  <c r="Y713"/>
  <c r="AE713"/>
  <c r="AF713" s="1"/>
  <c r="AY713"/>
  <c r="K714"/>
  <c r="L714"/>
  <c r="O714" s="1"/>
  <c r="W714" s="1"/>
  <c r="M714"/>
  <c r="V714" s="1"/>
  <c r="N714"/>
  <c r="P714"/>
  <c r="R714"/>
  <c r="T714"/>
  <c r="Y714"/>
  <c r="AE714"/>
  <c r="AF714" s="1"/>
  <c r="AK714" s="1"/>
  <c r="AL714"/>
  <c r="AV714"/>
  <c r="AY714"/>
  <c r="K715"/>
  <c r="L715"/>
  <c r="O715" s="1"/>
  <c r="W715" s="1"/>
  <c r="M715"/>
  <c r="N715"/>
  <c r="R715"/>
  <c r="Y715"/>
  <c r="AE715"/>
  <c r="AF715" s="1"/>
  <c r="AY715"/>
  <c r="K716"/>
  <c r="L716"/>
  <c r="O716" s="1"/>
  <c r="W716" s="1"/>
  <c r="M716"/>
  <c r="V716" s="1"/>
  <c r="N716"/>
  <c r="P716"/>
  <c r="R716"/>
  <c r="T716"/>
  <c r="U716"/>
  <c r="Y716"/>
  <c r="AE716"/>
  <c r="AF716" s="1"/>
  <c r="AK716" s="1"/>
  <c r="AV716"/>
  <c r="AY716"/>
  <c r="K717"/>
  <c r="L717"/>
  <c r="O717" s="1"/>
  <c r="W717" s="1"/>
  <c r="M717"/>
  <c r="N717"/>
  <c r="R717"/>
  <c r="Y717"/>
  <c r="AE717"/>
  <c r="AF717" s="1"/>
  <c r="AY717"/>
  <c r="K718"/>
  <c r="L718"/>
  <c r="O718" s="1"/>
  <c r="W718" s="1"/>
  <c r="M718"/>
  <c r="V718" s="1"/>
  <c r="N718"/>
  <c r="P718"/>
  <c r="R718"/>
  <c r="T718"/>
  <c r="Y718"/>
  <c r="AE718"/>
  <c r="AF718" s="1"/>
  <c r="AK718" s="1"/>
  <c r="AL718"/>
  <c r="AV718"/>
  <c r="AY718"/>
  <c r="K719"/>
  <c r="L719"/>
  <c r="O719" s="1"/>
  <c r="W719" s="1"/>
  <c r="M719"/>
  <c r="N719"/>
  <c r="R719"/>
  <c r="Y719"/>
  <c r="AE719"/>
  <c r="AF719" s="1"/>
  <c r="AY719"/>
  <c r="K720"/>
  <c r="L720"/>
  <c r="O720" s="1"/>
  <c r="W720" s="1"/>
  <c r="M720"/>
  <c r="V720" s="1"/>
  <c r="N720"/>
  <c r="P720"/>
  <c r="R720"/>
  <c r="T720"/>
  <c r="U720"/>
  <c r="Y720"/>
  <c r="AE720"/>
  <c r="AF720" s="1"/>
  <c r="AK720" s="1"/>
  <c r="AV720"/>
  <c r="AY720"/>
  <c r="K721"/>
  <c r="L721"/>
  <c r="O721" s="1"/>
  <c r="W721" s="1"/>
  <c r="M721"/>
  <c r="N721"/>
  <c r="R721"/>
  <c r="Y721"/>
  <c r="AE721"/>
  <c r="AF721" s="1"/>
  <c r="AY721"/>
  <c r="K722"/>
  <c r="L722"/>
  <c r="O722" s="1"/>
  <c r="W722" s="1"/>
  <c r="M722"/>
  <c r="V722" s="1"/>
  <c r="N722"/>
  <c r="P722"/>
  <c r="R722"/>
  <c r="T722"/>
  <c r="Y722"/>
  <c r="AE722"/>
  <c r="AF722" s="1"/>
  <c r="AK722" s="1"/>
  <c r="AL722"/>
  <c r="AV722"/>
  <c r="AY722"/>
  <c r="K723"/>
  <c r="L723"/>
  <c r="O723" s="1"/>
  <c r="W723" s="1"/>
  <c r="M723"/>
  <c r="N723"/>
  <c r="R723"/>
  <c r="Y723"/>
  <c r="AE723"/>
  <c r="AF723" s="1"/>
  <c r="AY723"/>
  <c r="K724"/>
  <c r="L724"/>
  <c r="O724" s="1"/>
  <c r="W724" s="1"/>
  <c r="M724"/>
  <c r="V724" s="1"/>
  <c r="N724"/>
  <c r="P724"/>
  <c r="R724"/>
  <c r="T724"/>
  <c r="U724"/>
  <c r="Y724"/>
  <c r="AE724"/>
  <c r="AF724" s="1"/>
  <c r="AK724" s="1"/>
  <c r="AV724"/>
  <c r="AY724"/>
  <c r="K725"/>
  <c r="L725"/>
  <c r="O725" s="1"/>
  <c r="W725" s="1"/>
  <c r="M725"/>
  <c r="N725"/>
  <c r="R725"/>
  <c r="Y725"/>
  <c r="AE725"/>
  <c r="AF725" s="1"/>
  <c r="AY725"/>
  <c r="K726"/>
  <c r="L726"/>
  <c r="O726" s="1"/>
  <c r="W726" s="1"/>
  <c r="M726"/>
  <c r="V726" s="1"/>
  <c r="N726"/>
  <c r="P726"/>
  <c r="R726"/>
  <c r="T726"/>
  <c r="Y726"/>
  <c r="AE726"/>
  <c r="AF726" s="1"/>
  <c r="AK726" s="1"/>
  <c r="AL726"/>
  <c r="AV726"/>
  <c r="AY726"/>
  <c r="K727"/>
  <c r="L727"/>
  <c r="O727" s="1"/>
  <c r="W727" s="1"/>
  <c r="M727"/>
  <c r="N727"/>
  <c r="R727"/>
  <c r="Y727"/>
  <c r="AE727"/>
  <c r="AF727" s="1"/>
  <c r="AY727"/>
  <c r="K728"/>
  <c r="L728"/>
  <c r="O728" s="1"/>
  <c r="W728" s="1"/>
  <c r="M728"/>
  <c r="V728" s="1"/>
  <c r="N728"/>
  <c r="P728"/>
  <c r="R728"/>
  <c r="T728"/>
  <c r="U728"/>
  <c r="Y728"/>
  <c r="AE728"/>
  <c r="AF728" s="1"/>
  <c r="AK728" s="1"/>
  <c r="AV728"/>
  <c r="AY728"/>
  <c r="K729"/>
  <c r="L729"/>
  <c r="O729" s="1"/>
  <c r="W729" s="1"/>
  <c r="M729"/>
  <c r="N729"/>
  <c r="R729"/>
  <c r="Y729"/>
  <c r="AE729"/>
  <c r="AF729" s="1"/>
  <c r="AY729"/>
  <c r="K730"/>
  <c r="L730"/>
  <c r="O730" s="1"/>
  <c r="W730" s="1"/>
  <c r="M730"/>
  <c r="V730" s="1"/>
  <c r="N730"/>
  <c r="P730"/>
  <c r="R730"/>
  <c r="T730"/>
  <c r="Y730"/>
  <c r="AE730"/>
  <c r="AF730" s="1"/>
  <c r="AK730" s="1"/>
  <c r="AL730"/>
  <c r="AV730"/>
  <c r="AY730"/>
  <c r="K731"/>
  <c r="L731"/>
  <c r="O731" s="1"/>
  <c r="W731" s="1"/>
  <c r="M731"/>
  <c r="N731"/>
  <c r="R731"/>
  <c r="Y731"/>
  <c r="AE731"/>
  <c r="AF731" s="1"/>
  <c r="AY731"/>
  <c r="K732"/>
  <c r="L732"/>
  <c r="O732" s="1"/>
  <c r="W732" s="1"/>
  <c r="M732"/>
  <c r="V732" s="1"/>
  <c r="N732"/>
  <c r="P732"/>
  <c r="R732"/>
  <c r="T732"/>
  <c r="U732"/>
  <c r="Y732"/>
  <c r="AE732"/>
  <c r="AF732" s="1"/>
  <c r="AK732" s="1"/>
  <c r="AV732"/>
  <c r="AY732"/>
  <c r="K733"/>
  <c r="L733"/>
  <c r="O733" s="1"/>
  <c r="W733" s="1"/>
  <c r="M733"/>
  <c r="N733"/>
  <c r="R733"/>
  <c r="Y733"/>
  <c r="AE733"/>
  <c r="AF733" s="1"/>
  <c r="AY733"/>
  <c r="K734"/>
  <c r="L734"/>
  <c r="O734" s="1"/>
  <c r="W734" s="1"/>
  <c r="M734"/>
  <c r="V734" s="1"/>
  <c r="N734"/>
  <c r="P734"/>
  <c r="R734"/>
  <c r="T734"/>
  <c r="Y734"/>
  <c r="AE734"/>
  <c r="AF734" s="1"/>
  <c r="AK734" s="1"/>
  <c r="AL734"/>
  <c r="AV734"/>
  <c r="AY734"/>
  <c r="K735"/>
  <c r="L735"/>
  <c r="O735" s="1"/>
  <c r="W735" s="1"/>
  <c r="M735"/>
  <c r="N735"/>
  <c r="R735"/>
  <c r="Y735"/>
  <c r="AE735"/>
  <c r="AF735" s="1"/>
  <c r="AY735"/>
  <c r="K736"/>
  <c r="L736"/>
  <c r="O736" s="1"/>
  <c r="W736" s="1"/>
  <c r="M736"/>
  <c r="V736" s="1"/>
  <c r="N736"/>
  <c r="P736"/>
  <c r="R736"/>
  <c r="T736"/>
  <c r="U736"/>
  <c r="Y736"/>
  <c r="AE736"/>
  <c r="AF736" s="1"/>
  <c r="AK736" s="1"/>
  <c r="AV736"/>
  <c r="AY736"/>
  <c r="K737"/>
  <c r="L737"/>
  <c r="O737" s="1"/>
  <c r="W737" s="1"/>
  <c r="M737"/>
  <c r="N737"/>
  <c r="R737"/>
  <c r="Y737"/>
  <c r="AE737"/>
  <c r="AF737" s="1"/>
  <c r="AY737"/>
  <c r="K738"/>
  <c r="L738"/>
  <c r="O738" s="1"/>
  <c r="W738" s="1"/>
  <c r="M738"/>
  <c r="V738" s="1"/>
  <c r="N738"/>
  <c r="P738"/>
  <c r="R738"/>
  <c r="T738"/>
  <c r="Y738"/>
  <c r="AE738"/>
  <c r="AF738" s="1"/>
  <c r="AK738" s="1"/>
  <c r="AL738"/>
  <c r="AV738"/>
  <c r="AY738"/>
  <c r="K739"/>
  <c r="L739"/>
  <c r="O739" s="1"/>
  <c r="W739" s="1"/>
  <c r="M739"/>
  <c r="N739"/>
  <c r="R739"/>
  <c r="Y739"/>
  <c r="AE739"/>
  <c r="AF739" s="1"/>
  <c r="AY739"/>
  <c r="K740"/>
  <c r="L740"/>
  <c r="O740" s="1"/>
  <c r="W740" s="1"/>
  <c r="M740"/>
  <c r="V740" s="1"/>
  <c r="N740"/>
  <c r="P740"/>
  <c r="R740"/>
  <c r="T740"/>
  <c r="U740"/>
  <c r="Y740"/>
  <c r="AE740"/>
  <c r="AF740" s="1"/>
  <c r="AK740" s="1"/>
  <c r="AV740"/>
  <c r="AY740"/>
  <c r="K741"/>
  <c r="L741"/>
  <c r="O741" s="1"/>
  <c r="W741" s="1"/>
  <c r="M741"/>
  <c r="N741"/>
  <c r="R741"/>
  <c r="Y741"/>
  <c r="AE741"/>
  <c r="AF741" s="1"/>
  <c r="AY741"/>
  <c r="K742"/>
  <c r="L742"/>
  <c r="O742" s="1"/>
  <c r="W742" s="1"/>
  <c r="M742"/>
  <c r="V742" s="1"/>
  <c r="N742"/>
  <c r="P742"/>
  <c r="R742"/>
  <c r="T742"/>
  <c r="Y742"/>
  <c r="AE742"/>
  <c r="AF742" s="1"/>
  <c r="AK742" s="1"/>
  <c r="AL742"/>
  <c r="AV742"/>
  <c r="AY742"/>
  <c r="K743"/>
  <c r="L743"/>
  <c r="O743" s="1"/>
  <c r="W743" s="1"/>
  <c r="M743"/>
  <c r="N743"/>
  <c r="R743"/>
  <c r="Y743"/>
  <c r="AE743"/>
  <c r="AF743" s="1"/>
  <c r="AY743"/>
  <c r="K744"/>
  <c r="L744"/>
  <c r="O744" s="1"/>
  <c r="W744" s="1"/>
  <c r="M744"/>
  <c r="V744" s="1"/>
  <c r="N744"/>
  <c r="P744"/>
  <c r="R744"/>
  <c r="T744"/>
  <c r="U744"/>
  <c r="Y744"/>
  <c r="AE744"/>
  <c r="AF744" s="1"/>
  <c r="AK744" s="1"/>
  <c r="AV744"/>
  <c r="AY744"/>
  <c r="K745"/>
  <c r="L745"/>
  <c r="O745" s="1"/>
  <c r="W745" s="1"/>
  <c r="M745"/>
  <c r="N745"/>
  <c r="AE745"/>
  <c r="AF745" s="1"/>
  <c r="AY745"/>
  <c r="K746"/>
  <c r="L746"/>
  <c r="O746" s="1"/>
  <c r="W746" s="1"/>
  <c r="M746"/>
  <c r="V746" s="1"/>
  <c r="N746"/>
  <c r="P746"/>
  <c r="R746"/>
  <c r="T746"/>
  <c r="Y746"/>
  <c r="AE746"/>
  <c r="AF746" s="1"/>
  <c r="AK746" s="1"/>
  <c r="AL746"/>
  <c r="AV746"/>
  <c r="AY746"/>
  <c r="K747"/>
  <c r="L747"/>
  <c r="O747" s="1"/>
  <c r="W747" s="1"/>
  <c r="M747"/>
  <c r="N747"/>
  <c r="R747"/>
  <c r="Y747"/>
  <c r="AE747"/>
  <c r="AF747" s="1"/>
  <c r="AY747"/>
  <c r="K748"/>
  <c r="L748"/>
  <c r="O748" s="1"/>
  <c r="W748" s="1"/>
  <c r="M748"/>
  <c r="V748" s="1"/>
  <c r="N748"/>
  <c r="P748"/>
  <c r="R748"/>
  <c r="T748"/>
  <c r="U748"/>
  <c r="Y748"/>
  <c r="AE748"/>
  <c r="AF748" s="1"/>
  <c r="AK748" s="1"/>
  <c r="AV748"/>
  <c r="AY748"/>
  <c r="K749"/>
  <c r="L749"/>
  <c r="O749" s="1"/>
  <c r="W749" s="1"/>
  <c r="M749"/>
  <c r="N749"/>
  <c r="Y749"/>
  <c r="AE749"/>
  <c r="AF749" s="1"/>
  <c r="AY749"/>
  <c r="K750"/>
  <c r="L750"/>
  <c r="P750" s="1"/>
  <c r="M750"/>
  <c r="V750" s="1"/>
  <c r="N750"/>
  <c r="T750"/>
  <c r="U750"/>
  <c r="Y750"/>
  <c r="AE750"/>
  <c r="AF750" s="1"/>
  <c r="AK750" s="1"/>
  <c r="AL750"/>
  <c r="AV750"/>
  <c r="AY750"/>
  <c r="K751"/>
  <c r="L751"/>
  <c r="O751" s="1"/>
  <c r="W751" s="1"/>
  <c r="M751"/>
  <c r="N751"/>
  <c r="R751"/>
  <c r="Y751"/>
  <c r="AE751"/>
  <c r="AF751" s="1"/>
  <c r="AY751"/>
  <c r="K752"/>
  <c r="L752"/>
  <c r="O752" s="1"/>
  <c r="W752" s="1"/>
  <c r="M752"/>
  <c r="V752" s="1"/>
  <c r="N752"/>
  <c r="P752"/>
  <c r="R752"/>
  <c r="T752"/>
  <c r="U752"/>
  <c r="Y752"/>
  <c r="AE752"/>
  <c r="AF752" s="1"/>
  <c r="AK752" s="1"/>
  <c r="AV752"/>
  <c r="AY752"/>
  <c r="K753"/>
  <c r="L753"/>
  <c r="O753" s="1"/>
  <c r="W753" s="1"/>
  <c r="M753"/>
  <c r="N753"/>
  <c r="R753"/>
  <c r="Y753"/>
  <c r="AE753"/>
  <c r="AF753" s="1"/>
  <c r="AY753"/>
  <c r="K754"/>
  <c r="L754"/>
  <c r="O754" s="1"/>
  <c r="W754" s="1"/>
  <c r="M754"/>
  <c r="V754" s="1"/>
  <c r="N754"/>
  <c r="P754"/>
  <c r="R754"/>
  <c r="T754"/>
  <c r="Y754"/>
  <c r="AE754"/>
  <c r="AF754" s="1"/>
  <c r="AK754" s="1"/>
  <c r="AL754"/>
  <c r="AV754"/>
  <c r="AY754"/>
  <c r="K755"/>
  <c r="L755"/>
  <c r="O755" s="1"/>
  <c r="W755" s="1"/>
  <c r="M755"/>
  <c r="N755"/>
  <c r="R755"/>
  <c r="Y755"/>
  <c r="AE755"/>
  <c r="AF755" s="1"/>
  <c r="AY755"/>
  <c r="K756"/>
  <c r="L756"/>
  <c r="O756" s="1"/>
  <c r="W756" s="1"/>
  <c r="M756"/>
  <c r="V756" s="1"/>
  <c r="N756"/>
  <c r="P756"/>
  <c r="R756"/>
  <c r="T756"/>
  <c r="U756"/>
  <c r="Y756"/>
  <c r="AE756"/>
  <c r="AF756" s="1"/>
  <c r="AK756" s="1"/>
  <c r="AV756"/>
  <c r="AY756"/>
  <c r="K757"/>
  <c r="L757"/>
  <c r="O757" s="1"/>
  <c r="W757" s="1"/>
  <c r="M757"/>
  <c r="N757"/>
  <c r="R757"/>
  <c r="Y757"/>
  <c r="AE757"/>
  <c r="AF757" s="1"/>
  <c r="AY757"/>
  <c r="K758"/>
  <c r="L758"/>
  <c r="O758" s="1"/>
  <c r="W758" s="1"/>
  <c r="M758"/>
  <c r="V758" s="1"/>
  <c r="N758"/>
  <c r="R758"/>
  <c r="T758"/>
  <c r="U758"/>
  <c r="Y758"/>
  <c r="AE758"/>
  <c r="AF758" s="1"/>
  <c r="AK758" s="1"/>
  <c r="AV758"/>
  <c r="AY758"/>
  <c r="K759"/>
  <c r="L759"/>
  <c r="O759" s="1"/>
  <c r="W759" s="1"/>
  <c r="M759"/>
  <c r="N759"/>
  <c r="P759"/>
  <c r="R759"/>
  <c r="T759"/>
  <c r="Y759"/>
  <c r="AE759"/>
  <c r="AF759" s="1"/>
  <c r="AY759"/>
  <c r="K760"/>
  <c r="L760"/>
  <c r="M760"/>
  <c r="V760" s="1"/>
  <c r="N760"/>
  <c r="O760"/>
  <c r="W760" s="1"/>
  <c r="P760"/>
  <c r="Q760"/>
  <c r="R760"/>
  <c r="S760"/>
  <c r="T760"/>
  <c r="U760"/>
  <c r="Y760"/>
  <c r="Z760"/>
  <c r="AA760" s="1"/>
  <c r="AE760"/>
  <c r="AF760" s="1"/>
  <c r="AK760" s="1"/>
  <c r="AL760"/>
  <c r="AV760"/>
  <c r="AY760"/>
  <c r="K761"/>
  <c r="L761"/>
  <c r="O761" s="1"/>
  <c r="W761" s="1"/>
  <c r="M761"/>
  <c r="N761"/>
  <c r="Y761"/>
  <c r="AE761"/>
  <c r="AF761" s="1"/>
  <c r="AY761"/>
  <c r="K762"/>
  <c r="L762"/>
  <c r="P762" s="1"/>
  <c r="M762"/>
  <c r="V762" s="1"/>
  <c r="N762"/>
  <c r="T762"/>
  <c r="U762"/>
  <c r="Y762"/>
  <c r="AE762"/>
  <c r="AF762" s="1"/>
  <c r="AK762" s="1"/>
  <c r="AL762"/>
  <c r="AV762"/>
  <c r="AY762"/>
  <c r="K763"/>
  <c r="L763"/>
  <c r="O763" s="1"/>
  <c r="W763" s="1"/>
  <c r="M763"/>
  <c r="N763"/>
  <c r="R763"/>
  <c r="Y763"/>
  <c r="AE763"/>
  <c r="AF763" s="1"/>
  <c r="AY763"/>
  <c r="K764"/>
  <c r="L764"/>
  <c r="O764" s="1"/>
  <c r="W764" s="1"/>
  <c r="M764"/>
  <c r="V764" s="1"/>
  <c r="N764"/>
  <c r="P764"/>
  <c r="R764"/>
  <c r="T764"/>
  <c r="U764"/>
  <c r="Y764"/>
  <c r="AE764"/>
  <c r="AF764" s="1"/>
  <c r="AK764" s="1"/>
  <c r="AV764"/>
  <c r="AY764"/>
  <c r="K765"/>
  <c r="L765"/>
  <c r="O765" s="1"/>
  <c r="W765" s="1"/>
  <c r="M765"/>
  <c r="N765"/>
  <c r="AE765"/>
  <c r="AF765" s="1"/>
  <c r="AY765"/>
  <c r="K766"/>
  <c r="L766"/>
  <c r="O766" s="1"/>
  <c r="W766" s="1"/>
  <c r="M766"/>
  <c r="V766" s="1"/>
  <c r="N766"/>
  <c r="P766"/>
  <c r="R766"/>
  <c r="T766"/>
  <c r="Y766"/>
  <c r="AE766"/>
  <c r="AF766" s="1"/>
  <c r="AK766" s="1"/>
  <c r="AL766"/>
  <c r="AV766"/>
  <c r="AY766"/>
  <c r="K767"/>
  <c r="L767"/>
  <c r="O767" s="1"/>
  <c r="W767" s="1"/>
  <c r="M767"/>
  <c r="N767"/>
  <c r="AE767"/>
  <c r="AF767" s="1"/>
  <c r="AY767"/>
  <c r="K768"/>
  <c r="L768"/>
  <c r="O768" s="1"/>
  <c r="W768" s="1"/>
  <c r="M768"/>
  <c r="V768" s="1"/>
  <c r="N768"/>
  <c r="P768"/>
  <c r="R768"/>
  <c r="T768"/>
  <c r="U768"/>
  <c r="Y768"/>
  <c r="AE768"/>
  <c r="AF768" s="1"/>
  <c r="AK768" s="1"/>
  <c r="AV768"/>
  <c r="AY768"/>
  <c r="K769"/>
  <c r="L769"/>
  <c r="O769" s="1"/>
  <c r="W769" s="1"/>
  <c r="M769"/>
  <c r="N769"/>
  <c r="Y769"/>
  <c r="AE769"/>
  <c r="AF769" s="1"/>
  <c r="AY769"/>
  <c r="K770"/>
  <c r="L770"/>
  <c r="P770" s="1"/>
  <c r="M770"/>
  <c r="V770" s="1"/>
  <c r="N770"/>
  <c r="U770"/>
  <c r="AE770"/>
  <c r="AF770" s="1"/>
  <c r="AK770" s="1"/>
  <c r="AV770"/>
  <c r="AY770"/>
  <c r="K771"/>
  <c r="L771"/>
  <c r="O771" s="1"/>
  <c r="W771" s="1"/>
  <c r="M771"/>
  <c r="N771"/>
  <c r="P771"/>
  <c r="R771"/>
  <c r="T771"/>
  <c r="Y771"/>
  <c r="AE771"/>
  <c r="AF771" s="1"/>
  <c r="AY771"/>
  <c r="K772"/>
  <c r="L772"/>
  <c r="M772"/>
  <c r="V772" s="1"/>
  <c r="N772"/>
  <c r="O772"/>
  <c r="W772" s="1"/>
  <c r="P772"/>
  <c r="Q772"/>
  <c r="R772"/>
  <c r="S772"/>
  <c r="T772"/>
  <c r="U772"/>
  <c r="Y772"/>
  <c r="Z772"/>
  <c r="AA772" s="1"/>
  <c r="AE772"/>
  <c r="AF772" s="1"/>
  <c r="AK772" s="1"/>
  <c r="AL772"/>
  <c r="AV772"/>
  <c r="AY772"/>
  <c r="K773"/>
  <c r="L773"/>
  <c r="O773" s="1"/>
  <c r="W773" s="1"/>
  <c r="M773"/>
  <c r="N773"/>
  <c r="AE773"/>
  <c r="AF773" s="1"/>
  <c r="AY773"/>
  <c r="K774"/>
  <c r="L774"/>
  <c r="P774" s="1"/>
  <c r="M774"/>
  <c r="V774" s="1"/>
  <c r="N774"/>
  <c r="T774"/>
  <c r="U774"/>
  <c r="Y774"/>
  <c r="AE774"/>
  <c r="AF774" s="1"/>
  <c r="AK774" s="1"/>
  <c r="AL774"/>
  <c r="AV774"/>
  <c r="AY774"/>
  <c r="K775"/>
  <c r="L775"/>
  <c r="O775" s="1"/>
  <c r="W775" s="1"/>
  <c r="M775"/>
  <c r="N775"/>
  <c r="R775"/>
  <c r="Y775"/>
  <c r="AE775"/>
  <c r="AF775" s="1"/>
  <c r="AY775"/>
  <c r="K776"/>
  <c r="L776"/>
  <c r="O776" s="1"/>
  <c r="W776" s="1"/>
  <c r="M776"/>
  <c r="V776" s="1"/>
  <c r="N776"/>
  <c r="P776"/>
  <c r="R776"/>
  <c r="T776"/>
  <c r="U776"/>
  <c r="Y776"/>
  <c r="AE776"/>
  <c r="AF776" s="1"/>
  <c r="AK776" s="1"/>
  <c r="AV776"/>
  <c r="AY776"/>
  <c r="K777"/>
  <c r="L777"/>
  <c r="O777" s="1"/>
  <c r="W777" s="1"/>
  <c r="M777"/>
  <c r="N777"/>
  <c r="Y777"/>
  <c r="AE777"/>
  <c r="AF777" s="1"/>
  <c r="AY777"/>
  <c r="K778"/>
  <c r="L778"/>
  <c r="P778" s="1"/>
  <c r="M778"/>
  <c r="V778" s="1"/>
  <c r="N778"/>
  <c r="U778"/>
  <c r="AE778"/>
  <c r="AF778" s="1"/>
  <c r="AK778" s="1"/>
  <c r="AV778"/>
  <c r="AY778"/>
  <c r="J18" i="2"/>
  <c r="K18" s="1"/>
  <c r="J19"/>
  <c r="K19" s="1"/>
  <c r="J20"/>
  <c r="K20" s="1"/>
  <c r="J21"/>
  <c r="K21" s="1"/>
  <c r="J22"/>
  <c r="K22" s="1"/>
  <c r="J23"/>
  <c r="K23" s="1"/>
  <c r="J24"/>
  <c r="K24" s="1"/>
  <c r="J25"/>
  <c r="K25" s="1"/>
  <c r="J26"/>
  <c r="K26" s="1"/>
  <c r="J27"/>
  <c r="K27" s="1"/>
  <c r="J28"/>
  <c r="K28" s="1"/>
  <c r="J29"/>
  <c r="K29" s="1"/>
  <c r="J30"/>
  <c r="K30" s="1"/>
  <c r="J31"/>
  <c r="K31" s="1"/>
  <c r="J32"/>
  <c r="K32" s="1"/>
  <c r="J33"/>
  <c r="K33" s="1"/>
  <c r="J34"/>
  <c r="K34" s="1"/>
  <c r="J35"/>
  <c r="K35" s="1"/>
  <c r="J36"/>
  <c r="K36" s="1"/>
  <c r="J37"/>
  <c r="K37" s="1"/>
  <c r="J38"/>
  <c r="K38" s="1"/>
  <c r="J39"/>
  <c r="K39" s="1"/>
  <c r="J40"/>
  <c r="K40" s="1"/>
  <c r="J41"/>
  <c r="K41" s="1"/>
  <c r="J42"/>
  <c r="K42" s="1"/>
  <c r="J43"/>
  <c r="K43" s="1"/>
  <c r="J44"/>
  <c r="K44" s="1"/>
  <c r="J45"/>
  <c r="K45" s="1"/>
  <c r="J46"/>
  <c r="K46" s="1"/>
  <c r="J47"/>
  <c r="K47" s="1"/>
  <c r="J48"/>
  <c r="K48" s="1"/>
  <c r="J49"/>
  <c r="K49" s="1"/>
  <c r="J50"/>
  <c r="K50" s="1"/>
  <c r="J51"/>
  <c r="K51" s="1"/>
  <c r="J52"/>
  <c r="K52" s="1"/>
  <c r="J53"/>
  <c r="K53" s="1"/>
  <c r="J54"/>
  <c r="K54" s="1"/>
  <c r="J55"/>
  <c r="K55" s="1"/>
  <c r="J56"/>
  <c r="K56" s="1"/>
  <c r="J57"/>
  <c r="K57" s="1"/>
  <c r="J58"/>
  <c r="K58" s="1"/>
  <c r="J59"/>
  <c r="K59" s="1"/>
  <c r="J60"/>
  <c r="K60" s="1"/>
  <c r="J61"/>
  <c r="K61" s="1"/>
  <c r="J62"/>
  <c r="K62" s="1"/>
  <c r="J63"/>
  <c r="K63" s="1"/>
  <c r="J64"/>
  <c r="K64" s="1"/>
  <c r="J65"/>
  <c r="K65" s="1"/>
  <c r="J66"/>
  <c r="K66" s="1"/>
  <c r="J67"/>
  <c r="K67" s="1"/>
  <c r="J68"/>
  <c r="K68" s="1"/>
  <c r="J69"/>
  <c r="K69" s="1"/>
  <c r="J70"/>
  <c r="K70" s="1"/>
  <c r="J71"/>
  <c r="K71" s="1"/>
  <c r="J72"/>
  <c r="K72" s="1"/>
  <c r="J73"/>
  <c r="K73" s="1"/>
  <c r="J74"/>
  <c r="K74" s="1"/>
  <c r="J75"/>
  <c r="K75" s="1"/>
  <c r="J76"/>
  <c r="K76" s="1"/>
  <c r="J77"/>
  <c r="K77" s="1"/>
  <c r="J78"/>
  <c r="K78" s="1"/>
  <c r="J79"/>
  <c r="K79" s="1"/>
  <c r="J80"/>
  <c r="K80" s="1"/>
  <c r="J81"/>
  <c r="K81" s="1"/>
  <c r="J82"/>
  <c r="K82" s="1"/>
  <c r="J83"/>
  <c r="K83" s="1"/>
  <c r="J84"/>
  <c r="K84" s="1"/>
  <c r="J85"/>
  <c r="K85" s="1"/>
  <c r="J86"/>
  <c r="K86" s="1"/>
  <c r="J87"/>
  <c r="K87" s="1"/>
  <c r="J88"/>
  <c r="K88" s="1"/>
  <c r="J89"/>
  <c r="K89" s="1"/>
  <c r="J90"/>
  <c r="K90" s="1"/>
  <c r="J91"/>
  <c r="K91" s="1"/>
  <c r="J92"/>
  <c r="K92" s="1"/>
  <c r="J93"/>
  <c r="K93" s="1"/>
  <c r="J94"/>
  <c r="K94" s="1"/>
  <c r="J95"/>
  <c r="K95" s="1"/>
  <c r="J96"/>
  <c r="K96" s="1"/>
  <c r="J97"/>
  <c r="K97" s="1"/>
  <c r="J98"/>
  <c r="K98" s="1"/>
  <c r="J99"/>
  <c r="K99" s="1"/>
  <c r="J100"/>
  <c r="K100" s="1"/>
  <c r="J101"/>
  <c r="K101" s="1"/>
  <c r="J102"/>
  <c r="K102" s="1"/>
  <c r="J103"/>
  <c r="K103"/>
  <c r="J104"/>
  <c r="K104" s="1"/>
  <c r="J105"/>
  <c r="K105" s="1"/>
  <c r="J106"/>
  <c r="K106" s="1"/>
  <c r="J107"/>
  <c r="K107"/>
  <c r="J108"/>
  <c r="K108" s="1"/>
  <c r="J109"/>
  <c r="K109" s="1"/>
  <c r="J110"/>
  <c r="K110" s="1"/>
  <c r="J111"/>
  <c r="K111"/>
  <c r="J112"/>
  <c r="K112" s="1"/>
  <c r="J113"/>
  <c r="K113" s="1"/>
  <c r="J114"/>
  <c r="K114" s="1"/>
  <c r="J115"/>
  <c r="K115"/>
  <c r="J116"/>
  <c r="K116" s="1"/>
  <c r="J117"/>
  <c r="K117" s="1"/>
  <c r="J118"/>
  <c r="K118" s="1"/>
  <c r="J119"/>
  <c r="K119"/>
  <c r="J120"/>
  <c r="K120" s="1"/>
  <c r="J121"/>
  <c r="K121" s="1"/>
  <c r="J122"/>
  <c r="K122" s="1"/>
  <c r="J123"/>
  <c r="K123"/>
  <c r="J124"/>
  <c r="K124" s="1"/>
  <c r="J125"/>
  <c r="K125" s="1"/>
  <c r="J126"/>
  <c r="K126" s="1"/>
  <c r="J127"/>
  <c r="K127"/>
  <c r="J128"/>
  <c r="K128" s="1"/>
  <c r="J129"/>
  <c r="K129" s="1"/>
  <c r="J130"/>
  <c r="K130" s="1"/>
  <c r="J131"/>
  <c r="K131"/>
  <c r="J132"/>
  <c r="K132" s="1"/>
  <c r="J133"/>
  <c r="K133" s="1"/>
  <c r="J134"/>
  <c r="K134" s="1"/>
  <c r="J135"/>
  <c r="K135"/>
  <c r="J136"/>
  <c r="K136" s="1"/>
  <c r="J137"/>
  <c r="K137" s="1"/>
  <c r="J138"/>
  <c r="K138" s="1"/>
  <c r="J139"/>
  <c r="K139"/>
  <c r="J140"/>
  <c r="K140" s="1"/>
  <c r="J141"/>
  <c r="K141" s="1"/>
  <c r="J142"/>
  <c r="K142" s="1"/>
  <c r="J143"/>
  <c r="K143"/>
  <c r="J144"/>
  <c r="K144" s="1"/>
  <c r="J145"/>
  <c r="K145" s="1"/>
  <c r="J146"/>
  <c r="K146" s="1"/>
  <c r="J147"/>
  <c r="K147"/>
  <c r="J148"/>
  <c r="K148" s="1"/>
  <c r="J149"/>
  <c r="K149" s="1"/>
  <c r="J150"/>
  <c r="K150" s="1"/>
  <c r="J151"/>
  <c r="K151"/>
  <c r="J152"/>
  <c r="K152" s="1"/>
  <c r="J153"/>
  <c r="K153" s="1"/>
  <c r="J154"/>
  <c r="K154" s="1"/>
  <c r="J155"/>
  <c r="K155"/>
  <c r="J156"/>
  <c r="K156" s="1"/>
  <c r="J157"/>
  <c r="K157" s="1"/>
  <c r="J158"/>
  <c r="K158" s="1"/>
  <c r="J159"/>
  <c r="K159"/>
  <c r="J160"/>
  <c r="K160" s="1"/>
  <c r="J161"/>
  <c r="K161" s="1"/>
  <c r="J162"/>
  <c r="K162" s="1"/>
  <c r="J163"/>
  <c r="K163"/>
  <c r="J164"/>
  <c r="K164" s="1"/>
  <c r="J165"/>
  <c r="K165" s="1"/>
  <c r="J166"/>
  <c r="K166" s="1"/>
  <c r="J167"/>
  <c r="K167"/>
  <c r="J168"/>
  <c r="K168" s="1"/>
  <c r="J169"/>
  <c r="K169" s="1"/>
  <c r="J170"/>
  <c r="K170" s="1"/>
  <c r="J171"/>
  <c r="K171"/>
  <c r="J172"/>
  <c r="K172" s="1"/>
  <c r="J173"/>
  <c r="K173" s="1"/>
  <c r="J174"/>
  <c r="K174" s="1"/>
  <c r="J175"/>
  <c r="K175"/>
  <c r="J176"/>
  <c r="K176" s="1"/>
  <c r="J177"/>
  <c r="K177" s="1"/>
  <c r="J178"/>
  <c r="K178" s="1"/>
  <c r="J179"/>
  <c r="K179"/>
  <c r="J180"/>
  <c r="K180" s="1"/>
  <c r="J181"/>
  <c r="K181" s="1"/>
  <c r="J182"/>
  <c r="K182" s="1"/>
  <c r="J183"/>
  <c r="K183"/>
  <c r="J184"/>
  <c r="K184" s="1"/>
  <c r="J185"/>
  <c r="K185" s="1"/>
  <c r="J186"/>
  <c r="K186" s="1"/>
  <c r="J187"/>
  <c r="K187"/>
  <c r="J188"/>
  <c r="K188" s="1"/>
  <c r="J189"/>
  <c r="K189"/>
  <c r="J190"/>
  <c r="K190" s="1"/>
  <c r="J191"/>
  <c r="K191"/>
  <c r="J192"/>
  <c r="K192" s="1"/>
  <c r="J193"/>
  <c r="K193"/>
  <c r="J194"/>
  <c r="K194" s="1"/>
  <c r="J195"/>
  <c r="K195"/>
  <c r="J196"/>
  <c r="K196" s="1"/>
  <c r="J197"/>
  <c r="K197"/>
  <c r="J198"/>
  <c r="K198" s="1"/>
  <c r="J199"/>
  <c r="K199"/>
  <c r="J200"/>
  <c r="K200" s="1"/>
  <c r="J201"/>
  <c r="K201"/>
  <c r="J202"/>
  <c r="K202" s="1"/>
  <c r="J203"/>
  <c r="K203"/>
  <c r="J204"/>
  <c r="K204" s="1"/>
  <c r="J205"/>
  <c r="K205"/>
  <c r="J206"/>
  <c r="K206" s="1"/>
  <c r="J207"/>
  <c r="K207"/>
  <c r="J208"/>
  <c r="K208" s="1"/>
  <c r="J209"/>
  <c r="K209"/>
  <c r="J210"/>
  <c r="K210" s="1"/>
  <c r="J211"/>
  <c r="K211"/>
  <c r="J212"/>
  <c r="K212" s="1"/>
  <c r="J213"/>
  <c r="K213"/>
  <c r="J214"/>
  <c r="K214" s="1"/>
  <c r="J215"/>
  <c r="K215"/>
  <c r="J216"/>
  <c r="K216" s="1"/>
  <c r="J217"/>
  <c r="K217"/>
  <c r="J218"/>
  <c r="K218" s="1"/>
  <c r="J219"/>
  <c r="K219"/>
  <c r="J220"/>
  <c r="K220" s="1"/>
  <c r="J221"/>
  <c r="K221"/>
  <c r="J222"/>
  <c r="K222" s="1"/>
  <c r="J223"/>
  <c r="K223"/>
  <c r="J224"/>
  <c r="K224" s="1"/>
  <c r="J225"/>
  <c r="K225"/>
  <c r="J226"/>
  <c r="K226" s="1"/>
  <c r="J227"/>
  <c r="K227"/>
  <c r="J228"/>
  <c r="K228" s="1"/>
  <c r="J229"/>
  <c r="K229"/>
  <c r="J230"/>
  <c r="K230" s="1"/>
  <c r="J231"/>
  <c r="K231"/>
  <c r="J232"/>
  <c r="K232" s="1"/>
  <c r="J233"/>
  <c r="K233"/>
  <c r="J234"/>
  <c r="K234" s="1"/>
  <c r="J235"/>
  <c r="K235"/>
  <c r="J236"/>
  <c r="K236" s="1"/>
  <c r="J237"/>
  <c r="K237"/>
  <c r="J238"/>
  <c r="K238" s="1"/>
  <c r="J239"/>
  <c r="K239"/>
  <c r="J240"/>
  <c r="K240" s="1"/>
  <c r="J241"/>
  <c r="K241"/>
  <c r="J242"/>
  <c r="K242" s="1"/>
  <c r="J243"/>
  <c r="K243"/>
  <c r="J244"/>
  <c r="K244" s="1"/>
  <c r="J245"/>
  <c r="K245"/>
  <c r="J246"/>
  <c r="K246" s="1"/>
  <c r="J247"/>
  <c r="K247"/>
  <c r="J248"/>
  <c r="K248" s="1"/>
  <c r="J249"/>
  <c r="K249"/>
  <c r="J250"/>
  <c r="K250" s="1"/>
  <c r="J251"/>
  <c r="K251"/>
  <c r="J252"/>
  <c r="K252" s="1"/>
  <c r="J253"/>
  <c r="K253"/>
  <c r="J254"/>
  <c r="K254" s="1"/>
  <c r="J255"/>
  <c r="K255"/>
  <c r="J256"/>
  <c r="K256" s="1"/>
  <c r="J257"/>
  <c r="K257"/>
  <c r="J258"/>
  <c r="K258" s="1"/>
  <c r="J259"/>
  <c r="K259"/>
  <c r="J260"/>
  <c r="K260" s="1"/>
  <c r="J261"/>
  <c r="K261"/>
  <c r="J262"/>
  <c r="K262" s="1"/>
  <c r="J263"/>
  <c r="K263"/>
  <c r="J264"/>
  <c r="K264" s="1"/>
  <c r="J265"/>
  <c r="K265"/>
  <c r="J266"/>
  <c r="K266" s="1"/>
  <c r="J267"/>
  <c r="K267"/>
  <c r="J268"/>
  <c r="K268" s="1"/>
  <c r="J269"/>
  <c r="K269"/>
  <c r="J270"/>
  <c r="K270" s="1"/>
  <c r="J271"/>
  <c r="K271"/>
  <c r="J272"/>
  <c r="K272" s="1"/>
  <c r="J273"/>
  <c r="K273"/>
  <c r="J274"/>
  <c r="K274" s="1"/>
  <c r="J275"/>
  <c r="K275"/>
  <c r="J276"/>
  <c r="K276" s="1"/>
  <c r="J277"/>
  <c r="K277"/>
  <c r="J278"/>
  <c r="K278" s="1"/>
  <c r="J279"/>
  <c r="K279"/>
  <c r="J280"/>
  <c r="K280" s="1"/>
  <c r="J281"/>
  <c r="K281"/>
  <c r="J282"/>
  <c r="K282" s="1"/>
  <c r="J283"/>
  <c r="K283"/>
  <c r="J284"/>
  <c r="K284" s="1"/>
  <c r="J285"/>
  <c r="K285"/>
  <c r="J286"/>
  <c r="K286" s="1"/>
  <c r="J287"/>
  <c r="K287"/>
  <c r="J288"/>
  <c r="K288" s="1"/>
  <c r="J289"/>
  <c r="K289"/>
  <c r="J290"/>
  <c r="K290" s="1"/>
  <c r="J291"/>
  <c r="K291"/>
  <c r="J292"/>
  <c r="K292" s="1"/>
  <c r="J293"/>
  <c r="K293"/>
  <c r="J294"/>
  <c r="K294" s="1"/>
  <c r="J295"/>
  <c r="K295"/>
  <c r="J296"/>
  <c r="K296" s="1"/>
  <c r="J297"/>
  <c r="K297"/>
  <c r="J298"/>
  <c r="K298" s="1"/>
  <c r="J299"/>
  <c r="K299"/>
  <c r="J300"/>
  <c r="K300" s="1"/>
  <c r="J301"/>
  <c r="K301"/>
  <c r="J302"/>
  <c r="K302" s="1"/>
  <c r="J303"/>
  <c r="K303"/>
  <c r="J304"/>
  <c r="K304" s="1"/>
  <c r="J305"/>
  <c r="K305"/>
  <c r="J306"/>
  <c r="K306" s="1"/>
  <c r="J307"/>
  <c r="K307"/>
  <c r="J308"/>
  <c r="K308" s="1"/>
  <c r="J309"/>
  <c r="K309"/>
  <c r="J310"/>
  <c r="K310" s="1"/>
  <c r="J311"/>
  <c r="K311"/>
  <c r="J312"/>
  <c r="K312" s="1"/>
  <c r="J313"/>
  <c r="K313"/>
  <c r="J314"/>
  <c r="K314" s="1"/>
  <c r="J315"/>
  <c r="K315"/>
  <c r="J316"/>
  <c r="K316"/>
  <c r="J317"/>
  <c r="K317" s="1"/>
  <c r="J318"/>
  <c r="K318" s="1"/>
  <c r="J319"/>
  <c r="K319" s="1"/>
  <c r="J320"/>
  <c r="K320"/>
  <c r="J321"/>
  <c r="K321" s="1"/>
  <c r="J322"/>
  <c r="K322" s="1"/>
  <c r="J323"/>
  <c r="K323" s="1"/>
  <c r="J324"/>
  <c r="K324"/>
  <c r="J325"/>
  <c r="K325" s="1"/>
  <c r="J326"/>
  <c r="K326" s="1"/>
  <c r="J327"/>
  <c r="K327" s="1"/>
  <c r="J328"/>
  <c r="K328"/>
  <c r="J329"/>
  <c r="K329" s="1"/>
  <c r="J330"/>
  <c r="K330" s="1"/>
  <c r="J331"/>
  <c r="K331" s="1"/>
  <c r="J332"/>
  <c r="K332"/>
  <c r="J333"/>
  <c r="K333" s="1"/>
  <c r="J334"/>
  <c r="K334" s="1"/>
  <c r="J335"/>
  <c r="K335" s="1"/>
  <c r="J336"/>
  <c r="K336"/>
  <c r="J337"/>
  <c r="K337" s="1"/>
  <c r="J338"/>
  <c r="K338" s="1"/>
  <c r="J339"/>
  <c r="K339" s="1"/>
  <c r="J340"/>
  <c r="K340"/>
  <c r="J341"/>
  <c r="K341" s="1"/>
  <c r="J342"/>
  <c r="K342" s="1"/>
  <c r="J343"/>
  <c r="K343" s="1"/>
  <c r="J344"/>
  <c r="K344"/>
  <c r="J345"/>
  <c r="K345" s="1"/>
  <c r="J346"/>
  <c r="K346" s="1"/>
  <c r="J347"/>
  <c r="K347" s="1"/>
  <c r="J348"/>
  <c r="K348"/>
  <c r="J349"/>
  <c r="K349" s="1"/>
  <c r="J350"/>
  <c r="K350" s="1"/>
  <c r="J351"/>
  <c r="K351" s="1"/>
  <c r="J352"/>
  <c r="K352"/>
  <c r="J353"/>
  <c r="K353" s="1"/>
  <c r="J354"/>
  <c r="K354" s="1"/>
  <c r="J355"/>
  <c r="K355" s="1"/>
  <c r="J356"/>
  <c r="K356"/>
  <c r="J357"/>
  <c r="K357" s="1"/>
  <c r="J358"/>
  <c r="K358" s="1"/>
  <c r="J359"/>
  <c r="K359" s="1"/>
  <c r="J360"/>
  <c r="K360"/>
  <c r="J361"/>
  <c r="K361" s="1"/>
  <c r="J362"/>
  <c r="K362" s="1"/>
  <c r="J363"/>
  <c r="K363" s="1"/>
  <c r="J364"/>
  <c r="K364"/>
  <c r="J365"/>
  <c r="K365" s="1"/>
  <c r="J366"/>
  <c r="K366" s="1"/>
  <c r="J367"/>
  <c r="K367" s="1"/>
  <c r="J368"/>
  <c r="K368"/>
  <c r="J369"/>
  <c r="K369" s="1"/>
  <c r="J370"/>
  <c r="K370" s="1"/>
  <c r="J371"/>
  <c r="K371" s="1"/>
  <c r="J372"/>
  <c r="K372"/>
  <c r="J373"/>
  <c r="K373" s="1"/>
  <c r="J374"/>
  <c r="K374" s="1"/>
  <c r="J375"/>
  <c r="K375" s="1"/>
  <c r="J376"/>
  <c r="K376"/>
  <c r="J377"/>
  <c r="K377" s="1"/>
  <c r="J378"/>
  <c r="K378" s="1"/>
  <c r="J379"/>
  <c r="K379" s="1"/>
  <c r="J380"/>
  <c r="K380"/>
  <c r="J381"/>
  <c r="K381" s="1"/>
  <c r="J382"/>
  <c r="K382" s="1"/>
  <c r="J383"/>
  <c r="K383" s="1"/>
  <c r="J384"/>
  <c r="K384"/>
  <c r="J385"/>
  <c r="K385" s="1"/>
  <c r="J386"/>
  <c r="K386" s="1"/>
  <c r="J387"/>
  <c r="K387" s="1"/>
  <c r="J388"/>
  <c r="K388"/>
  <c r="J389"/>
  <c r="K389" s="1"/>
  <c r="J390"/>
  <c r="K390" s="1"/>
  <c r="J391"/>
  <c r="K391" s="1"/>
  <c r="J392"/>
  <c r="K392"/>
  <c r="J393"/>
  <c r="K393" s="1"/>
  <c r="J394"/>
  <c r="K394" s="1"/>
  <c r="J395"/>
  <c r="K395" s="1"/>
  <c r="J396"/>
  <c r="K396"/>
  <c r="J397"/>
  <c r="K397" s="1"/>
  <c r="J398"/>
  <c r="K398" s="1"/>
  <c r="J399"/>
  <c r="K399" s="1"/>
  <c r="J400"/>
  <c r="K400"/>
  <c r="J401"/>
  <c r="K401" s="1"/>
  <c r="J402"/>
  <c r="K402" s="1"/>
  <c r="J403"/>
  <c r="K403" s="1"/>
  <c r="J404"/>
  <c r="K404"/>
  <c r="J405"/>
  <c r="K405" s="1"/>
  <c r="J406"/>
  <c r="K406" s="1"/>
  <c r="J407"/>
  <c r="K407" s="1"/>
  <c r="J408"/>
  <c r="K408"/>
  <c r="J409"/>
  <c r="K409" s="1"/>
  <c r="J410"/>
  <c r="K410" s="1"/>
  <c r="J411"/>
  <c r="K411" s="1"/>
  <c r="J412"/>
  <c r="K412"/>
  <c r="J413"/>
  <c r="K413" s="1"/>
  <c r="J414"/>
  <c r="K414" s="1"/>
  <c r="J415"/>
  <c r="K415" s="1"/>
  <c r="J416"/>
  <c r="K416"/>
  <c r="J417"/>
  <c r="K417" s="1"/>
  <c r="J418"/>
  <c r="K418" s="1"/>
  <c r="J419"/>
  <c r="K419" s="1"/>
  <c r="J420"/>
  <c r="K420"/>
  <c r="J421"/>
  <c r="K421" s="1"/>
  <c r="J422"/>
  <c r="K422" s="1"/>
  <c r="J423"/>
  <c r="K423" s="1"/>
  <c r="J424"/>
  <c r="K424"/>
  <c r="J425"/>
  <c r="K425" s="1"/>
  <c r="J426"/>
  <c r="K426" s="1"/>
  <c r="J427"/>
  <c r="K427" s="1"/>
  <c r="J428"/>
  <c r="K428"/>
  <c r="J429"/>
  <c r="K429" s="1"/>
  <c r="J430"/>
  <c r="K430" s="1"/>
  <c r="J431"/>
  <c r="K431" s="1"/>
  <c r="J432"/>
  <c r="K432"/>
  <c r="J433"/>
  <c r="K433" s="1"/>
  <c r="J434"/>
  <c r="K434" s="1"/>
  <c r="J435"/>
  <c r="K435" s="1"/>
  <c r="J436"/>
  <c r="K436"/>
  <c r="J437"/>
  <c r="K437" s="1"/>
  <c r="J438"/>
  <c r="K438" s="1"/>
  <c r="J439"/>
  <c r="K439" s="1"/>
  <c r="J440"/>
  <c r="K440"/>
  <c r="J441"/>
  <c r="K441" s="1"/>
  <c r="J442"/>
  <c r="K442" s="1"/>
  <c r="J443"/>
  <c r="K443" s="1"/>
  <c r="J444"/>
  <c r="K444"/>
  <c r="J445"/>
  <c r="K445" s="1"/>
  <c r="J446"/>
  <c r="K446" s="1"/>
  <c r="J447"/>
  <c r="K447" s="1"/>
  <c r="J448"/>
  <c r="K448"/>
  <c r="J449"/>
  <c r="K449" s="1"/>
  <c r="J450"/>
  <c r="K450" s="1"/>
  <c r="J451"/>
  <c r="K451" s="1"/>
  <c r="J452"/>
  <c r="K452"/>
  <c r="J453"/>
  <c r="K453" s="1"/>
  <c r="J454"/>
  <c r="K454" s="1"/>
  <c r="J455"/>
  <c r="K455" s="1"/>
  <c r="J456"/>
  <c r="K456"/>
  <c r="J457"/>
  <c r="K457" s="1"/>
  <c r="J458"/>
  <c r="K458" s="1"/>
  <c r="J459"/>
  <c r="K459" s="1"/>
  <c r="J460"/>
  <c r="K460"/>
  <c r="J461"/>
  <c r="K461" s="1"/>
  <c r="J462"/>
  <c r="K462" s="1"/>
  <c r="J463"/>
  <c r="K463" s="1"/>
  <c r="J464"/>
  <c r="K464"/>
  <c r="J465"/>
  <c r="K465" s="1"/>
  <c r="J466"/>
  <c r="K466" s="1"/>
  <c r="J467"/>
  <c r="K467" s="1"/>
  <c r="J468"/>
  <c r="K468"/>
  <c r="J469"/>
  <c r="K469" s="1"/>
  <c r="J470"/>
  <c r="K470" s="1"/>
  <c r="J471"/>
  <c r="K471" s="1"/>
  <c r="J472"/>
  <c r="K472"/>
  <c r="J473"/>
  <c r="K473" s="1"/>
  <c r="J474"/>
  <c r="K474" s="1"/>
  <c r="J475"/>
  <c r="K475" s="1"/>
  <c r="J476"/>
  <c r="K476"/>
  <c r="J477"/>
  <c r="K477" s="1"/>
  <c r="J478"/>
  <c r="K478" s="1"/>
  <c r="J479"/>
  <c r="K479" s="1"/>
  <c r="J480"/>
  <c r="K480"/>
  <c r="J481"/>
  <c r="K481" s="1"/>
  <c r="J482"/>
  <c r="K482" s="1"/>
  <c r="J483"/>
  <c r="K483" s="1"/>
  <c r="J484"/>
  <c r="K484"/>
  <c r="J485"/>
  <c r="K485" s="1"/>
  <c r="J486"/>
  <c r="K486" s="1"/>
  <c r="J487"/>
  <c r="K487"/>
  <c r="J488"/>
  <c r="K488" s="1"/>
  <c r="J489"/>
  <c r="K489"/>
  <c r="J490"/>
  <c r="K490" s="1"/>
  <c r="J491"/>
  <c r="K491" s="1"/>
  <c r="J492"/>
  <c r="K492" s="1"/>
  <c r="J493"/>
  <c r="K493"/>
  <c r="J494"/>
  <c r="K494" s="1"/>
  <c r="J495"/>
  <c r="K495" s="1"/>
  <c r="J496"/>
  <c r="K496" s="1"/>
  <c r="J497"/>
  <c r="K497"/>
  <c r="J498"/>
  <c r="K498" s="1"/>
  <c r="J499"/>
  <c r="K499" s="1"/>
  <c r="J500"/>
  <c r="K500" s="1"/>
  <c r="J501"/>
  <c r="K501"/>
  <c r="J502"/>
  <c r="K502" s="1"/>
  <c r="J503"/>
  <c r="K503" s="1"/>
  <c r="J504"/>
  <c r="K504" s="1"/>
  <c r="J505"/>
  <c r="K505"/>
  <c r="J506"/>
  <c r="K506" s="1"/>
  <c r="J507"/>
  <c r="K507" s="1"/>
  <c r="J508"/>
  <c r="K508" s="1"/>
  <c r="J509"/>
  <c r="K509"/>
  <c r="J510"/>
  <c r="K510" s="1"/>
  <c r="J511"/>
  <c r="K511" s="1"/>
  <c r="J512"/>
  <c r="K512" s="1"/>
  <c r="J513"/>
  <c r="K513"/>
  <c r="J514"/>
  <c r="K514" s="1"/>
  <c r="J515"/>
  <c r="K515" s="1"/>
  <c r="J516"/>
  <c r="K516" s="1"/>
  <c r="J517"/>
  <c r="K517"/>
  <c r="J518"/>
  <c r="K518" s="1"/>
  <c r="J519"/>
  <c r="K519" s="1"/>
  <c r="O591" i="4" l="1"/>
  <c r="W591" s="1"/>
  <c r="P591"/>
  <c r="T591"/>
  <c r="O587"/>
  <c r="W587" s="1"/>
  <c r="R587"/>
  <c r="Y767"/>
  <c r="R767"/>
  <c r="P590"/>
  <c r="R590"/>
  <c r="AF583"/>
  <c r="AL583"/>
  <c r="AV583"/>
  <c r="AL778"/>
  <c r="Y778"/>
  <c r="T778"/>
  <c r="AL776"/>
  <c r="Z776"/>
  <c r="AA776" s="1"/>
  <c r="S776"/>
  <c r="Q776"/>
  <c r="T775"/>
  <c r="P775"/>
  <c r="R774"/>
  <c r="AL770"/>
  <c r="Y770"/>
  <c r="T770"/>
  <c r="AL768"/>
  <c r="Z768"/>
  <c r="AA768" s="1"/>
  <c r="S768"/>
  <c r="Q768"/>
  <c r="T767"/>
  <c r="P767"/>
  <c r="U766"/>
  <c r="AL764"/>
  <c r="Z764"/>
  <c r="AA764" s="1"/>
  <c r="S764"/>
  <c r="Q764"/>
  <c r="T763"/>
  <c r="P763"/>
  <c r="R762"/>
  <c r="R761"/>
  <c r="AL758"/>
  <c r="AL756"/>
  <c r="Z756"/>
  <c r="AA756" s="1"/>
  <c r="S756"/>
  <c r="Q756"/>
  <c r="T755"/>
  <c r="P755"/>
  <c r="U754"/>
  <c r="AL752"/>
  <c r="Z752"/>
  <c r="AA752" s="1"/>
  <c r="S752"/>
  <c r="Q752"/>
  <c r="T751"/>
  <c r="P751"/>
  <c r="R750"/>
  <c r="AL748"/>
  <c r="Z748"/>
  <c r="AA748" s="1"/>
  <c r="S748"/>
  <c r="Q748"/>
  <c r="T747"/>
  <c r="P747"/>
  <c r="U746"/>
  <c r="AL744"/>
  <c r="Z744"/>
  <c r="AA744" s="1"/>
  <c r="S744"/>
  <c r="Q744"/>
  <c r="T743"/>
  <c r="P743"/>
  <c r="U742"/>
  <c r="AL740"/>
  <c r="Z740"/>
  <c r="AA740" s="1"/>
  <c r="S740"/>
  <c r="Q740"/>
  <c r="T739"/>
  <c r="P739"/>
  <c r="U738"/>
  <c r="AL736"/>
  <c r="Z736"/>
  <c r="AA736" s="1"/>
  <c r="S736"/>
  <c r="Q736"/>
  <c r="T735"/>
  <c r="P735"/>
  <c r="U734"/>
  <c r="AL732"/>
  <c r="Z732"/>
  <c r="AA732" s="1"/>
  <c r="S732"/>
  <c r="Q732"/>
  <c r="T731"/>
  <c r="P731"/>
  <c r="U730"/>
  <c r="AL728"/>
  <c r="Z728"/>
  <c r="AA728" s="1"/>
  <c r="S728"/>
  <c r="Q728"/>
  <c r="T727"/>
  <c r="P727"/>
  <c r="U726"/>
  <c r="AL724"/>
  <c r="Z724"/>
  <c r="AA724" s="1"/>
  <c r="S724"/>
  <c r="Q724"/>
  <c r="T723"/>
  <c r="P723"/>
  <c r="U722"/>
  <c r="AL720"/>
  <c r="Z720"/>
  <c r="AA720" s="1"/>
  <c r="S720"/>
  <c r="Q720"/>
  <c r="T719"/>
  <c r="P719"/>
  <c r="U718"/>
  <c r="AL716"/>
  <c r="Z716"/>
  <c r="AA716" s="1"/>
  <c r="S716"/>
  <c r="Q716"/>
  <c r="T715"/>
  <c r="P715"/>
  <c r="U714"/>
  <c r="AL712"/>
  <c r="Z712"/>
  <c r="AA712" s="1"/>
  <c r="S712"/>
  <c r="Q712"/>
  <c r="T711"/>
  <c r="P711"/>
  <c r="U710"/>
  <c r="AL708"/>
  <c r="Z708"/>
  <c r="AA708" s="1"/>
  <c r="S708"/>
  <c r="Q708"/>
  <c r="T707"/>
  <c r="P707"/>
  <c r="U706"/>
  <c r="AL704"/>
  <c r="Z704"/>
  <c r="AA704" s="1"/>
  <c r="S704"/>
  <c r="Q704"/>
  <c r="T703"/>
  <c r="P703"/>
  <c r="U702"/>
  <c r="AL700"/>
  <c r="Z700"/>
  <c r="AA700" s="1"/>
  <c r="S700"/>
  <c r="Q700"/>
  <c r="T699"/>
  <c r="P699"/>
  <c r="U698"/>
  <c r="AL696"/>
  <c r="Z696"/>
  <c r="AA696" s="1"/>
  <c r="S696"/>
  <c r="Q696"/>
  <c r="T695"/>
  <c r="P695"/>
  <c r="U694"/>
  <c r="AL692"/>
  <c r="Z692"/>
  <c r="AA692" s="1"/>
  <c r="S692"/>
  <c r="Q692"/>
  <c r="T691"/>
  <c r="P691"/>
  <c r="U690"/>
  <c r="AL688"/>
  <c r="Z688"/>
  <c r="AA688" s="1"/>
  <c r="S688"/>
  <c r="Q688"/>
  <c r="T687"/>
  <c r="P687"/>
  <c r="U686"/>
  <c r="AL684"/>
  <c r="Z684"/>
  <c r="AA684" s="1"/>
  <c r="S684"/>
  <c r="Q684"/>
  <c r="T683"/>
  <c r="P683"/>
  <c r="U682"/>
  <c r="AL680"/>
  <c r="Z680"/>
  <c r="AA680" s="1"/>
  <c r="S680"/>
  <c r="Q680"/>
  <c r="T679"/>
  <c r="P679"/>
  <c r="U678"/>
  <c r="AL676"/>
  <c r="Z676"/>
  <c r="AA676" s="1"/>
  <c r="S676"/>
  <c r="Q676"/>
  <c r="T675"/>
  <c r="P675"/>
  <c r="R674"/>
  <c r="AV673"/>
  <c r="Y670"/>
  <c r="AV667"/>
  <c r="AL667"/>
  <c r="R667"/>
  <c r="Z665"/>
  <c r="S665"/>
  <c r="Q665"/>
  <c r="R663"/>
  <c r="Z661"/>
  <c r="AA661" s="1"/>
  <c r="T661"/>
  <c r="P661"/>
  <c r="R657"/>
  <c r="AV655"/>
  <c r="AS655"/>
  <c r="AI655"/>
  <c r="Z649"/>
  <c r="T649"/>
  <c r="P649"/>
  <c r="AV647"/>
  <c r="AL647"/>
  <c r="Z643"/>
  <c r="AA643" s="1"/>
  <c r="S643"/>
  <c r="Q643"/>
  <c r="T642"/>
  <c r="AV641"/>
  <c r="Y641"/>
  <c r="T641"/>
  <c r="P641"/>
  <c r="Y638"/>
  <c r="R633"/>
  <c r="AV631"/>
  <c r="AL631"/>
  <c r="Y627"/>
  <c r="T627"/>
  <c r="P627"/>
  <c r="R626"/>
  <c r="AV625"/>
  <c r="Y623"/>
  <c r="T623"/>
  <c r="P623"/>
  <c r="R622"/>
  <c r="Z621"/>
  <c r="S621"/>
  <c r="Q621"/>
  <c r="R619"/>
  <c r="Y615"/>
  <c r="T615"/>
  <c r="P615"/>
  <c r="R614"/>
  <c r="R613"/>
  <c r="AV611"/>
  <c r="AL611"/>
  <c r="Y603"/>
  <c r="T603"/>
  <c r="P603"/>
  <c r="R602"/>
  <c r="AV601"/>
  <c r="Y599"/>
  <c r="T599"/>
  <c r="P599"/>
  <c r="R598"/>
  <c r="Z597"/>
  <c r="S597"/>
  <c r="Q597"/>
  <c r="Y591"/>
  <c r="R591"/>
  <c r="O316"/>
  <c r="W316" s="1"/>
  <c r="P316"/>
  <c r="T316"/>
  <c r="Y316"/>
  <c r="P308"/>
  <c r="T308"/>
  <c r="Y308"/>
  <c r="P306"/>
  <c r="R306"/>
  <c r="O280"/>
  <c r="W280" s="1"/>
  <c r="Q280"/>
  <c r="S280"/>
  <c r="Z280"/>
  <c r="P279"/>
  <c r="T279"/>
  <c r="P266"/>
  <c r="R266"/>
  <c r="O260"/>
  <c r="W260" s="1"/>
  <c r="Q260"/>
  <c r="S260"/>
  <c r="Z260"/>
  <c r="P259"/>
  <c r="T259"/>
  <c r="O252"/>
  <c r="W252" s="1"/>
  <c r="Q252"/>
  <c r="S252"/>
  <c r="Z252"/>
  <c r="P251"/>
  <c r="T251"/>
  <c r="P249"/>
  <c r="R249"/>
  <c r="P228"/>
  <c r="R228"/>
  <c r="O222"/>
  <c r="W222" s="1"/>
  <c r="Q222"/>
  <c r="S222"/>
  <c r="Z222"/>
  <c r="P221"/>
  <c r="T221"/>
  <c r="P220"/>
  <c r="T220"/>
  <c r="Z220"/>
  <c r="O216"/>
  <c r="W216" s="1"/>
  <c r="R216"/>
  <c r="O202"/>
  <c r="W202" s="1"/>
  <c r="Q202"/>
  <c r="S202"/>
  <c r="Z202"/>
  <c r="P201"/>
  <c r="T201"/>
  <c r="P195"/>
  <c r="R195"/>
  <c r="P179"/>
  <c r="T179"/>
  <c r="Y179"/>
  <c r="O177"/>
  <c r="W177" s="1"/>
  <c r="R177"/>
  <c r="AF175"/>
  <c r="AT175" s="1"/>
  <c r="AV175"/>
  <c r="P171"/>
  <c r="R171"/>
  <c r="O165"/>
  <c r="W165" s="1"/>
  <c r="P165"/>
  <c r="T165"/>
  <c r="Y165"/>
  <c r="R162"/>
  <c r="Y162"/>
  <c r="O153"/>
  <c r="W153" s="1"/>
  <c r="P153"/>
  <c r="T153"/>
  <c r="Y153"/>
  <c r="AF151"/>
  <c r="AL151"/>
  <c r="AV151"/>
  <c r="O147"/>
  <c r="W147" s="1"/>
  <c r="P147"/>
  <c r="T147"/>
  <c r="Y147"/>
  <c r="AF145"/>
  <c r="AV145"/>
  <c r="AF137"/>
  <c r="AV137"/>
  <c r="R133"/>
  <c r="Y133"/>
  <c r="O116"/>
  <c r="W116" s="1"/>
  <c r="P116"/>
  <c r="T116"/>
  <c r="Y116"/>
  <c r="O110"/>
  <c r="W110" s="1"/>
  <c r="P110"/>
  <c r="T110"/>
  <c r="Y110"/>
  <c r="O108"/>
  <c r="W108" s="1"/>
  <c r="P108"/>
  <c r="T108"/>
  <c r="Y108"/>
  <c r="R87"/>
  <c r="Y87"/>
  <c r="P76"/>
  <c r="T76"/>
  <c r="Y76"/>
  <c r="O74"/>
  <c r="W74" s="1"/>
  <c r="Q74"/>
  <c r="S74"/>
  <c r="Z74"/>
  <c r="P63"/>
  <c r="Y63"/>
  <c r="P55"/>
  <c r="R55"/>
  <c r="O52"/>
  <c r="W52" s="1"/>
  <c r="Q52"/>
  <c r="S52"/>
  <c r="Z52"/>
  <c r="P51"/>
  <c r="T51"/>
  <c r="R43"/>
  <c r="Z43"/>
  <c r="O34"/>
  <c r="W34" s="1"/>
  <c r="R34"/>
  <c r="P26"/>
  <c r="Y26"/>
  <c r="Y571"/>
  <c r="T571"/>
  <c r="P571"/>
  <c r="R570"/>
  <c r="AV569"/>
  <c r="AS567"/>
  <c r="AI567"/>
  <c r="Y566"/>
  <c r="AI563"/>
  <c r="Y562"/>
  <c r="Z559"/>
  <c r="S559"/>
  <c r="Q559"/>
  <c r="T558"/>
  <c r="AV553"/>
  <c r="AS547"/>
  <c r="AV545"/>
  <c r="Y545"/>
  <c r="T545"/>
  <c r="P545"/>
  <c r="AS535"/>
  <c r="AI535"/>
  <c r="Z533"/>
  <c r="S533"/>
  <c r="Q533"/>
  <c r="Y527"/>
  <c r="T527"/>
  <c r="P527"/>
  <c r="R526"/>
  <c r="Y523"/>
  <c r="T523"/>
  <c r="AV521"/>
  <c r="Y518"/>
  <c r="Y515"/>
  <c r="T515"/>
  <c r="P515"/>
  <c r="R514"/>
  <c r="AV513"/>
  <c r="Y513"/>
  <c r="T513"/>
  <c r="P513"/>
  <c r="Y510"/>
  <c r="R509"/>
  <c r="AS503"/>
  <c r="AI503"/>
  <c r="R503"/>
  <c r="Y501"/>
  <c r="T501"/>
  <c r="P501"/>
  <c r="Z497"/>
  <c r="Y494"/>
  <c r="R494"/>
  <c r="AV489"/>
  <c r="AV487"/>
  <c r="AL487"/>
  <c r="Y483"/>
  <c r="T483"/>
  <c r="P483"/>
  <c r="R482"/>
  <c r="AV481"/>
  <c r="Y481"/>
  <c r="T481"/>
  <c r="Y477"/>
  <c r="T477"/>
  <c r="P477"/>
  <c r="R475"/>
  <c r="R474"/>
  <c r="AV473"/>
  <c r="AS467"/>
  <c r="AI467"/>
  <c r="R465"/>
  <c r="R459"/>
  <c r="R457"/>
  <c r="AS455"/>
  <c r="Y450"/>
  <c r="Y445"/>
  <c r="T445"/>
  <c r="P445"/>
  <c r="R441"/>
  <c r="AV439"/>
  <c r="AS439"/>
  <c r="AI439"/>
  <c r="AS435"/>
  <c r="AI435"/>
  <c r="Y434"/>
  <c r="Z431"/>
  <c r="S431"/>
  <c r="Q431"/>
  <c r="T430"/>
  <c r="AV425"/>
  <c r="Y422"/>
  <c r="AS419"/>
  <c r="R419"/>
  <c r="Z417"/>
  <c r="S417"/>
  <c r="Q417"/>
  <c r="R415"/>
  <c r="Z413"/>
  <c r="T413"/>
  <c r="R409"/>
  <c r="AS407"/>
  <c r="Y403"/>
  <c r="T403"/>
  <c r="P403"/>
  <c r="R402"/>
  <c r="AV401"/>
  <c r="Y401"/>
  <c r="T401"/>
  <c r="P401"/>
  <c r="Z386"/>
  <c r="AA386" s="1"/>
  <c r="T386"/>
  <c r="AS384"/>
  <c r="Y378"/>
  <c r="T378"/>
  <c r="P378"/>
  <c r="R372"/>
  <c r="Y368"/>
  <c r="T368"/>
  <c r="P368"/>
  <c r="R367"/>
  <c r="Y364"/>
  <c r="T364"/>
  <c r="P364"/>
  <c r="R363"/>
  <c r="AS360"/>
  <c r="R358"/>
  <c r="Z354"/>
  <c r="AA354" s="1"/>
  <c r="T354"/>
  <c r="AS352"/>
  <c r="Q352"/>
  <c r="Y348"/>
  <c r="T348"/>
  <c r="P348"/>
  <c r="R347"/>
  <c r="AS344"/>
  <c r="Z342"/>
  <c r="S342"/>
  <c r="Q342"/>
  <c r="Y340"/>
  <c r="T340"/>
  <c r="AS336"/>
  <c r="AS328"/>
  <c r="Z326"/>
  <c r="S326"/>
  <c r="Q326"/>
  <c r="Y324"/>
  <c r="T324"/>
  <c r="AV312"/>
  <c r="AL312"/>
  <c r="Y310"/>
  <c r="T310"/>
  <c r="Y307"/>
  <c r="AT234"/>
  <c r="AV102"/>
  <c r="P320"/>
  <c r="R320"/>
  <c r="P315"/>
  <c r="R315"/>
  <c r="O310"/>
  <c r="W310" s="1"/>
  <c r="Q310"/>
  <c r="S310"/>
  <c r="Z310"/>
  <c r="P292"/>
  <c r="R292"/>
  <c r="P287"/>
  <c r="Y287"/>
  <c r="R278"/>
  <c r="Z278"/>
  <c r="AF274"/>
  <c r="AV274"/>
  <c r="R271"/>
  <c r="Y271"/>
  <c r="R267"/>
  <c r="Y267"/>
  <c r="P258"/>
  <c r="R258"/>
  <c r="AF250"/>
  <c r="AV250"/>
  <c r="O250"/>
  <c r="W250" s="1"/>
  <c r="Q250"/>
  <c r="S250"/>
  <c r="Z250"/>
  <c r="AA250" s="1"/>
  <c r="O240"/>
  <c r="W240" s="1"/>
  <c r="Q240"/>
  <c r="S240"/>
  <c r="Z240"/>
  <c r="P234"/>
  <c r="T234"/>
  <c r="Y234"/>
  <c r="P231"/>
  <c r="R231"/>
  <c r="P208"/>
  <c r="T208"/>
  <c r="Z208"/>
  <c r="O193"/>
  <c r="W193" s="1"/>
  <c r="P193"/>
  <c r="T193"/>
  <c r="Y193"/>
  <c r="R186"/>
  <c r="Y186"/>
  <c r="O181"/>
  <c r="W181" s="1"/>
  <c r="Q181"/>
  <c r="S181"/>
  <c r="Z181"/>
  <c r="O157"/>
  <c r="W157" s="1"/>
  <c r="P157"/>
  <c r="T157"/>
  <c r="Y157"/>
  <c r="P146"/>
  <c r="R146"/>
  <c r="P139"/>
  <c r="R139"/>
  <c r="P118"/>
  <c r="R118"/>
  <c r="P109"/>
  <c r="R109"/>
  <c r="P107"/>
  <c r="R107"/>
  <c r="R102"/>
  <c r="Z102"/>
  <c r="O90"/>
  <c r="W90" s="1"/>
  <c r="P90"/>
  <c r="T90"/>
  <c r="Y90"/>
  <c r="AF86"/>
  <c r="AV86"/>
  <c r="O72"/>
  <c r="W72" s="1"/>
  <c r="R72"/>
  <c r="O56"/>
  <c r="W56" s="1"/>
  <c r="P56"/>
  <c r="T56"/>
  <c r="Y56"/>
  <c r="P47"/>
  <c r="R47"/>
  <c r="O45"/>
  <c r="W45" s="1"/>
  <c r="P45"/>
  <c r="R45"/>
  <c r="T45"/>
  <c r="Y45"/>
  <c r="P44"/>
  <c r="T44"/>
  <c r="O36"/>
  <c r="W36" s="1"/>
  <c r="Q36"/>
  <c r="S36"/>
  <c r="Z36"/>
  <c r="P35"/>
  <c r="T35"/>
  <c r="AT296"/>
  <c r="Y280"/>
  <c r="T280"/>
  <c r="P280"/>
  <c r="R279"/>
  <c r="AV268"/>
  <c r="AL268"/>
  <c r="Y260"/>
  <c r="T260"/>
  <c r="P260"/>
  <c r="R259"/>
  <c r="Y252"/>
  <c r="T252"/>
  <c r="P252"/>
  <c r="R251"/>
  <c r="Y233"/>
  <c r="Y222"/>
  <c r="T222"/>
  <c r="P222"/>
  <c r="R221"/>
  <c r="R220"/>
  <c r="AV208"/>
  <c r="Y202"/>
  <c r="T202"/>
  <c r="P202"/>
  <c r="R201"/>
  <c r="R179"/>
  <c r="AL175"/>
  <c r="R165"/>
  <c r="AV159"/>
  <c r="AL159"/>
  <c r="R153"/>
  <c r="AS151"/>
  <c r="R147"/>
  <c r="AV118"/>
  <c r="AL118"/>
  <c r="R116"/>
  <c r="AV104"/>
  <c r="AL104"/>
  <c r="Z76"/>
  <c r="R76"/>
  <c r="Y74"/>
  <c r="T74"/>
  <c r="P74"/>
  <c r="Y55"/>
  <c r="Y52"/>
  <c r="T52"/>
  <c r="P52"/>
  <c r="R51"/>
  <c r="AS320"/>
  <c r="AS312"/>
  <c r="AS304"/>
  <c r="AS268"/>
  <c r="AS218"/>
  <c r="AS210"/>
  <c r="AI210"/>
  <c r="AS183"/>
  <c r="AS175"/>
  <c r="AS167"/>
  <c r="AS159"/>
  <c r="AS104"/>
  <c r="AS88"/>
  <c r="AS84"/>
  <c r="AV84" s="1"/>
  <c r="AS72"/>
  <c r="AV72" s="1"/>
  <c r="AS68"/>
  <c r="AV68" s="1"/>
  <c r="AS48"/>
  <c r="AV48" s="1"/>
  <c r="R777"/>
  <c r="Y773"/>
  <c r="R773"/>
  <c r="R769"/>
  <c r="Y765"/>
  <c r="R765"/>
  <c r="P758"/>
  <c r="R749"/>
  <c r="Y745"/>
  <c r="R745"/>
  <c r="Z778"/>
  <c r="AA778" s="1"/>
  <c r="S778"/>
  <c r="Q778"/>
  <c r="O778"/>
  <c r="W778" s="1"/>
  <c r="T777"/>
  <c r="P777"/>
  <c r="Z774"/>
  <c r="AA774" s="1"/>
  <c r="S774"/>
  <c r="Q774"/>
  <c r="O774"/>
  <c r="W774" s="1"/>
  <c r="T773"/>
  <c r="P773"/>
  <c r="Z770"/>
  <c r="AA770" s="1"/>
  <c r="S770"/>
  <c r="Q770"/>
  <c r="O770"/>
  <c r="W770" s="1"/>
  <c r="T769"/>
  <c r="P769"/>
  <c r="Z766"/>
  <c r="AA766" s="1"/>
  <c r="S766"/>
  <c r="Q766"/>
  <c r="T765"/>
  <c r="P765"/>
  <c r="Z762"/>
  <c r="AA762" s="1"/>
  <c r="S762"/>
  <c r="Q762"/>
  <c r="O762"/>
  <c r="W762" s="1"/>
  <c r="T761"/>
  <c r="P761"/>
  <c r="Z758"/>
  <c r="AA758" s="1"/>
  <c r="S758"/>
  <c r="Q758"/>
  <c r="T757"/>
  <c r="P757"/>
  <c r="Z754"/>
  <c r="AA754" s="1"/>
  <c r="S754"/>
  <c r="Q754"/>
  <c r="T753"/>
  <c r="P753"/>
  <c r="Z750"/>
  <c r="AA750" s="1"/>
  <c r="S750"/>
  <c r="Q750"/>
  <c r="O750"/>
  <c r="W750" s="1"/>
  <c r="T749"/>
  <c r="P749"/>
  <c r="Z746"/>
  <c r="AA746" s="1"/>
  <c r="S746"/>
  <c r="Q746"/>
  <c r="T745"/>
  <c r="P745"/>
  <c r="Z742"/>
  <c r="AA742" s="1"/>
  <c r="S742"/>
  <c r="Q742"/>
  <c r="T741"/>
  <c r="P741"/>
  <c r="Z738"/>
  <c r="AA738" s="1"/>
  <c r="S738"/>
  <c r="Q738"/>
  <c r="T737"/>
  <c r="P737"/>
  <c r="Z734"/>
  <c r="AA734" s="1"/>
  <c r="S734"/>
  <c r="Q734"/>
  <c r="T733"/>
  <c r="P733"/>
  <c r="Z730"/>
  <c r="AA730" s="1"/>
  <c r="S730"/>
  <c r="Q730"/>
  <c r="T729"/>
  <c r="P729"/>
  <c r="Z726"/>
  <c r="AA726" s="1"/>
  <c r="S726"/>
  <c r="Q726"/>
  <c r="T725"/>
  <c r="P725"/>
  <c r="Z722"/>
  <c r="AA722" s="1"/>
  <c r="S722"/>
  <c r="Q722"/>
  <c r="T721"/>
  <c r="P721"/>
  <c r="Z718"/>
  <c r="AA718" s="1"/>
  <c r="S718"/>
  <c r="Q718"/>
  <c r="T717"/>
  <c r="P717"/>
  <c r="Z714"/>
  <c r="AA714" s="1"/>
  <c r="S714"/>
  <c r="Q714"/>
  <c r="T713"/>
  <c r="P713"/>
  <c r="Z710"/>
  <c r="AA710" s="1"/>
  <c r="S710"/>
  <c r="Q710"/>
  <c r="T709"/>
  <c r="P709"/>
  <c r="Z706"/>
  <c r="AA706" s="1"/>
  <c r="S706"/>
  <c r="Q706"/>
  <c r="T705"/>
  <c r="P705"/>
  <c r="Z702"/>
  <c r="AA702" s="1"/>
  <c r="S702"/>
  <c r="Q702"/>
  <c r="T701"/>
  <c r="P701"/>
  <c r="Z698"/>
  <c r="AA698" s="1"/>
  <c r="S698"/>
  <c r="Q698"/>
  <c r="T697"/>
  <c r="P697"/>
  <c r="Z694"/>
  <c r="AA694" s="1"/>
  <c r="S694"/>
  <c r="Q694"/>
  <c r="T693"/>
  <c r="P693"/>
  <c r="Z690"/>
  <c r="AA690" s="1"/>
  <c r="S690"/>
  <c r="Q690"/>
  <c r="T689"/>
  <c r="P689"/>
  <c r="Z686"/>
  <c r="AA686" s="1"/>
  <c r="S686"/>
  <c r="Q686"/>
  <c r="T685"/>
  <c r="P685"/>
  <c r="Z682"/>
  <c r="AA682" s="1"/>
  <c r="S682"/>
  <c r="Q682"/>
  <c r="T681"/>
  <c r="P681"/>
  <c r="Z678"/>
  <c r="AA678" s="1"/>
  <c r="S678"/>
  <c r="Q678"/>
  <c r="T677"/>
  <c r="P677"/>
  <c r="R673"/>
  <c r="Y671"/>
  <c r="T671"/>
  <c r="P671"/>
  <c r="R670"/>
  <c r="R669"/>
  <c r="Y667"/>
  <c r="T667"/>
  <c r="P667"/>
  <c r="R666"/>
  <c r="Y663"/>
  <c r="T663"/>
  <c r="P663"/>
  <c r="R662"/>
  <c r="Z659"/>
  <c r="AA659" s="1"/>
  <c r="S659"/>
  <c r="Q659"/>
  <c r="T658"/>
  <c r="Y657"/>
  <c r="T657"/>
  <c r="P657"/>
  <c r="Y650"/>
  <c r="Z647"/>
  <c r="AA647" s="1"/>
  <c r="S647"/>
  <c r="Q647"/>
  <c r="T646"/>
  <c r="Z645"/>
  <c r="T645"/>
  <c r="P645"/>
  <c r="AT639"/>
  <c r="Y639"/>
  <c r="T639"/>
  <c r="P639"/>
  <c r="R638"/>
  <c r="Z637"/>
  <c r="S637"/>
  <c r="Q637"/>
  <c r="R635"/>
  <c r="Z633"/>
  <c r="T633"/>
  <c r="P633"/>
  <c r="Z627"/>
  <c r="AA627" s="1"/>
  <c r="S627"/>
  <c r="Q627"/>
  <c r="T626"/>
  <c r="Y625"/>
  <c r="T625"/>
  <c r="P625"/>
  <c r="Y618"/>
  <c r="Z615"/>
  <c r="AA615" s="1"/>
  <c r="S615"/>
  <c r="Q615"/>
  <c r="T614"/>
  <c r="Z613"/>
  <c r="T613"/>
  <c r="P613"/>
  <c r="Z603"/>
  <c r="AA603" s="1"/>
  <c r="S603"/>
  <c r="Q603"/>
  <c r="T602"/>
  <c r="Y601"/>
  <c r="T601"/>
  <c r="Z591"/>
  <c r="AA591" s="1"/>
  <c r="S591"/>
  <c r="Q591"/>
  <c r="T590"/>
  <c r="Y587"/>
  <c r="T587"/>
  <c r="P587"/>
  <c r="R586"/>
  <c r="Z577"/>
  <c r="S577"/>
  <c r="Q577"/>
  <c r="Z571"/>
  <c r="AA571" s="1"/>
  <c r="S571"/>
  <c r="Q571"/>
  <c r="T570"/>
  <c r="AT567"/>
  <c r="AN567"/>
  <c r="AO567" s="1"/>
  <c r="AQ567" s="1"/>
  <c r="Y567"/>
  <c r="T567"/>
  <c r="Z565"/>
  <c r="S565"/>
  <c r="Q565"/>
  <c r="Z561"/>
  <c r="Z545"/>
  <c r="S545"/>
  <c r="Q545"/>
  <c r="AT535"/>
  <c r="Z527"/>
  <c r="S527"/>
  <c r="Q527"/>
  <c r="T526"/>
  <c r="R525"/>
  <c r="R521"/>
  <c r="Y519"/>
  <c r="T519"/>
  <c r="P519"/>
  <c r="R518"/>
  <c r="Z513"/>
  <c r="S513"/>
  <c r="Q513"/>
  <c r="R511"/>
  <c r="Y509"/>
  <c r="T509"/>
  <c r="P509"/>
  <c r="AT503"/>
  <c r="Y503"/>
  <c r="T503"/>
  <c r="Z501"/>
  <c r="S501"/>
  <c r="Q501"/>
  <c r="Y498"/>
  <c r="Z495"/>
  <c r="S495"/>
  <c r="Q495"/>
  <c r="O481"/>
  <c r="W481" s="1"/>
  <c r="Q481"/>
  <c r="S481"/>
  <c r="Z481"/>
  <c r="Y475"/>
  <c r="T475"/>
  <c r="R778"/>
  <c r="R770"/>
  <c r="O475"/>
  <c r="W475" s="1"/>
  <c r="Q475"/>
  <c r="S475"/>
  <c r="Z475"/>
  <c r="Y390"/>
  <c r="R387"/>
  <c r="Y387"/>
  <c r="T474"/>
  <c r="Y473"/>
  <c r="T473"/>
  <c r="P473"/>
  <c r="Z469"/>
  <c r="S469"/>
  <c r="Q469"/>
  <c r="Z465"/>
  <c r="T465"/>
  <c r="Y459"/>
  <c r="T459"/>
  <c r="Y451"/>
  <c r="T451"/>
  <c r="P451"/>
  <c r="R450"/>
  <c r="Y446"/>
  <c r="Z443"/>
  <c r="S443"/>
  <c r="Q443"/>
  <c r="T442"/>
  <c r="Y441"/>
  <c r="T441"/>
  <c r="P441"/>
  <c r="R435"/>
  <c r="Z433"/>
  <c r="Y423"/>
  <c r="T423"/>
  <c r="P423"/>
  <c r="R422"/>
  <c r="R421"/>
  <c r="Y419"/>
  <c r="T419"/>
  <c r="P419"/>
  <c r="R418"/>
  <c r="Y415"/>
  <c r="T415"/>
  <c r="P415"/>
  <c r="R414"/>
  <c r="R411"/>
  <c r="Z409"/>
  <c r="T409"/>
  <c r="Z401"/>
  <c r="S401"/>
  <c r="Q401"/>
  <c r="Y397"/>
  <c r="T397"/>
  <c r="P397"/>
  <c r="Z393"/>
  <c r="S393"/>
  <c r="Q393"/>
  <c r="O390"/>
  <c r="W390" s="1"/>
  <c r="P390"/>
  <c r="T390"/>
  <c r="Z384"/>
  <c r="S384"/>
  <c r="Q384"/>
  <c r="T383"/>
  <c r="Z382"/>
  <c r="Z378"/>
  <c r="AA378" s="1"/>
  <c r="S378"/>
  <c r="Q378"/>
  <c r="Y374"/>
  <c r="T374"/>
  <c r="P374"/>
  <c r="Y371"/>
  <c r="Z368"/>
  <c r="S368"/>
  <c r="Q368"/>
  <c r="T367"/>
  <c r="Z366"/>
  <c r="Z362"/>
  <c r="AA362" s="1"/>
  <c r="S362"/>
  <c r="Q362"/>
  <c r="Y358"/>
  <c r="T358"/>
  <c r="P358"/>
  <c r="Y355"/>
  <c r="Y351"/>
  <c r="Z348"/>
  <c r="S348"/>
  <c r="Q348"/>
  <c r="T347"/>
  <c r="AT344"/>
  <c r="AT328"/>
  <c r="Y319"/>
  <c r="Z316"/>
  <c r="S316"/>
  <c r="Q316"/>
  <c r="T315"/>
  <c r="AT312"/>
  <c r="Y298"/>
  <c r="T298"/>
  <c r="P298"/>
  <c r="Z294"/>
  <c r="S294"/>
  <c r="Q294"/>
  <c r="Y292"/>
  <c r="T292"/>
  <c r="R290"/>
  <c r="Y288"/>
  <c r="T288"/>
  <c r="P288"/>
  <c r="R287"/>
  <c r="Z284"/>
  <c r="Z282"/>
  <c r="AA282" s="1"/>
  <c r="T282"/>
  <c r="Y272"/>
  <c r="T272"/>
  <c r="Z266"/>
  <c r="AA266" s="1"/>
  <c r="T266"/>
  <c r="Y262"/>
  <c r="T262"/>
  <c r="Y258"/>
  <c r="T258"/>
  <c r="Y254"/>
  <c r="T254"/>
  <c r="Y248"/>
  <c r="Y241"/>
  <c r="Y237"/>
  <c r="R236"/>
  <c r="Y228"/>
  <c r="T228"/>
  <c r="Z224"/>
  <c r="Z218"/>
  <c r="S218"/>
  <c r="Q218"/>
  <c r="T217"/>
  <c r="Y216"/>
  <c r="T216"/>
  <c r="P216"/>
  <c r="R211"/>
  <c r="R206"/>
  <c r="Y204"/>
  <c r="T204"/>
  <c r="P204"/>
  <c r="Z197"/>
  <c r="S197"/>
  <c r="Q197"/>
  <c r="Y195"/>
  <c r="T195"/>
  <c r="AT191"/>
  <c r="R187"/>
  <c r="Z185"/>
  <c r="AA185" s="1"/>
  <c r="S185"/>
  <c r="Q185"/>
  <c r="Y177"/>
  <c r="T177"/>
  <c r="P177"/>
  <c r="Y173"/>
  <c r="T173"/>
  <c r="P173"/>
  <c r="Y170"/>
  <c r="Z165"/>
  <c r="S165"/>
  <c r="Q165"/>
  <c r="Y163"/>
  <c r="T163"/>
  <c r="AT159"/>
  <c r="R155"/>
  <c r="Z153"/>
  <c r="AA153" s="1"/>
  <c r="S153"/>
  <c r="Q153"/>
  <c r="Z147"/>
  <c r="S147"/>
  <c r="Q147"/>
  <c r="T146"/>
  <c r="Z145"/>
  <c r="AA145" s="1"/>
  <c r="T145"/>
  <c r="Y138"/>
  <c r="R134"/>
  <c r="Y134"/>
  <c r="AS118"/>
  <c r="AT118"/>
  <c r="S143"/>
  <c r="Q143"/>
  <c r="P130"/>
  <c r="R130"/>
  <c r="P126"/>
  <c r="R126"/>
  <c r="Y118"/>
  <c r="T118"/>
  <c r="Z116"/>
  <c r="S116"/>
  <c r="Q116"/>
  <c r="Z110"/>
  <c r="S110"/>
  <c r="Q110"/>
  <c r="T109"/>
  <c r="Z108"/>
  <c r="S108"/>
  <c r="Q108"/>
  <c r="T107"/>
  <c r="AT104"/>
  <c r="Z100"/>
  <c r="S100"/>
  <c r="Q100"/>
  <c r="T99"/>
  <c r="AT96"/>
  <c r="Z90"/>
  <c r="S90"/>
  <c r="Q90"/>
  <c r="R88"/>
  <c r="R86"/>
  <c r="Y82"/>
  <c r="T82"/>
  <c r="Z78"/>
  <c r="S78"/>
  <c r="Q78"/>
  <c r="Y72"/>
  <c r="T72"/>
  <c r="P72"/>
  <c r="R71"/>
  <c r="R70"/>
  <c r="Y64"/>
  <c r="T64"/>
  <c r="P64"/>
  <c r="R63"/>
  <c r="Z56"/>
  <c r="S56"/>
  <c r="Q56"/>
  <c r="T55"/>
  <c r="Z54"/>
  <c r="T54"/>
  <c r="Z48"/>
  <c r="S48"/>
  <c r="Q48"/>
  <c r="Z47"/>
  <c r="T47"/>
  <c r="R40"/>
  <c r="Z38"/>
  <c r="T38"/>
  <c r="Y34"/>
  <c r="T34"/>
  <c r="P34"/>
  <c r="Y27"/>
  <c r="T27"/>
  <c r="P27"/>
  <c r="R26"/>
  <c r="AT647"/>
  <c r="AT631"/>
  <c r="AT615"/>
  <c r="AT611"/>
  <c r="O607"/>
  <c r="W607" s="1"/>
  <c r="P607"/>
  <c r="T607"/>
  <c r="Y607"/>
  <c r="O605"/>
  <c r="W605" s="1"/>
  <c r="Q605"/>
  <c r="S605"/>
  <c r="Z605"/>
  <c r="AS595"/>
  <c r="AT595"/>
  <c r="P594"/>
  <c r="R594"/>
  <c r="O589"/>
  <c r="W589" s="1"/>
  <c r="P589"/>
  <c r="T589"/>
  <c r="Z589"/>
  <c r="AA589" s="1"/>
  <c r="O585"/>
  <c r="W585" s="1"/>
  <c r="P585"/>
  <c r="T585"/>
  <c r="Z585"/>
  <c r="O583"/>
  <c r="W583" s="1"/>
  <c r="Q583"/>
  <c r="S583"/>
  <c r="Z583"/>
  <c r="AA583" s="1"/>
  <c r="P582"/>
  <c r="T582"/>
  <c r="O581"/>
  <c r="W581" s="1"/>
  <c r="P581"/>
  <c r="T581"/>
  <c r="Z581"/>
  <c r="O579"/>
  <c r="W579" s="1"/>
  <c r="Q579"/>
  <c r="S579"/>
  <c r="Z579"/>
  <c r="AA579" s="1"/>
  <c r="P578"/>
  <c r="T578"/>
  <c r="P574"/>
  <c r="R574"/>
  <c r="O569"/>
  <c r="W569" s="1"/>
  <c r="Q569"/>
  <c r="S569"/>
  <c r="Z569"/>
  <c r="P563"/>
  <c r="T563"/>
  <c r="Y563"/>
  <c r="R557"/>
  <c r="Z557"/>
  <c r="R553"/>
  <c r="Z553"/>
  <c r="O551"/>
  <c r="W551" s="1"/>
  <c r="Q551"/>
  <c r="S551"/>
  <c r="Z551"/>
  <c r="P550"/>
  <c r="T550"/>
  <c r="P549"/>
  <c r="T549"/>
  <c r="Z549"/>
  <c r="O547"/>
  <c r="W547" s="1"/>
  <c r="Q547"/>
  <c r="S547"/>
  <c r="Z547"/>
  <c r="P546"/>
  <c r="T546"/>
  <c r="O541"/>
  <c r="W541" s="1"/>
  <c r="Q541"/>
  <c r="S541"/>
  <c r="Z541"/>
  <c r="AN778"/>
  <c r="AO778" s="1"/>
  <c r="AN776"/>
  <c r="AO776" s="1"/>
  <c r="AN774"/>
  <c r="AO774" s="1"/>
  <c r="AN772"/>
  <c r="AO772" s="1"/>
  <c r="AN770"/>
  <c r="AO770" s="1"/>
  <c r="AN768"/>
  <c r="AO768" s="1"/>
  <c r="AN766"/>
  <c r="AO766" s="1"/>
  <c r="AN764"/>
  <c r="AO764" s="1"/>
  <c r="AN762"/>
  <c r="AO762" s="1"/>
  <c r="AN760"/>
  <c r="AO760" s="1"/>
  <c r="AN758"/>
  <c r="AO758" s="1"/>
  <c r="AN756"/>
  <c r="AO756" s="1"/>
  <c r="AN754"/>
  <c r="AO754" s="1"/>
  <c r="AN752"/>
  <c r="AO752" s="1"/>
  <c r="AN750"/>
  <c r="AO750" s="1"/>
  <c r="AN748"/>
  <c r="AO748" s="1"/>
  <c r="AN746"/>
  <c r="AO746" s="1"/>
  <c r="AN744"/>
  <c r="AO744" s="1"/>
  <c r="AN742"/>
  <c r="AO742" s="1"/>
  <c r="AN740"/>
  <c r="AO740" s="1"/>
  <c r="AN738"/>
  <c r="AO738" s="1"/>
  <c r="AN736"/>
  <c r="AO736" s="1"/>
  <c r="AN734"/>
  <c r="AO734" s="1"/>
  <c r="AN732"/>
  <c r="AO732" s="1"/>
  <c r="AN730"/>
  <c r="AO730" s="1"/>
  <c r="AN728"/>
  <c r="AO728" s="1"/>
  <c r="AN726"/>
  <c r="AO726" s="1"/>
  <c r="AN724"/>
  <c r="AO724" s="1"/>
  <c r="AN722"/>
  <c r="AO722" s="1"/>
  <c r="AN720"/>
  <c r="AO720" s="1"/>
  <c r="AN718"/>
  <c r="AO718" s="1"/>
  <c r="AN716"/>
  <c r="AO716" s="1"/>
  <c r="AN714"/>
  <c r="AO714" s="1"/>
  <c r="AN712"/>
  <c r="AO712" s="1"/>
  <c r="AN710"/>
  <c r="AO710" s="1"/>
  <c r="AN708"/>
  <c r="AO708" s="1"/>
  <c r="AN706"/>
  <c r="AO706" s="1"/>
  <c r="AN704"/>
  <c r="AO704" s="1"/>
  <c r="AN702"/>
  <c r="AO702" s="1"/>
  <c r="AN700"/>
  <c r="AO700" s="1"/>
  <c r="AN698"/>
  <c r="AO698" s="1"/>
  <c r="AN696"/>
  <c r="AO696" s="1"/>
  <c r="AN694"/>
  <c r="AO694" s="1"/>
  <c r="AN692"/>
  <c r="AO692" s="1"/>
  <c r="AN690"/>
  <c r="AO690" s="1"/>
  <c r="AN688"/>
  <c r="AO688" s="1"/>
  <c r="AN686"/>
  <c r="AO686" s="1"/>
  <c r="AN684"/>
  <c r="AO684" s="1"/>
  <c r="AN682"/>
  <c r="AO682" s="1"/>
  <c r="AN680"/>
  <c r="AO680" s="1"/>
  <c r="AN678"/>
  <c r="AO678" s="1"/>
  <c r="AN676"/>
  <c r="AO676" s="1"/>
  <c r="Z673"/>
  <c r="T673"/>
  <c r="P673"/>
  <c r="Z671"/>
  <c r="AA671" s="1"/>
  <c r="S671"/>
  <c r="Q671"/>
  <c r="T670"/>
  <c r="Z669"/>
  <c r="T669"/>
  <c r="P669"/>
  <c r="AT667"/>
  <c r="Z667"/>
  <c r="AA667" s="1"/>
  <c r="S667"/>
  <c r="Q667"/>
  <c r="T666"/>
  <c r="Z663"/>
  <c r="AA663" s="1"/>
  <c r="S663"/>
  <c r="Q663"/>
  <c r="T662"/>
  <c r="Z657"/>
  <c r="S657"/>
  <c r="Q657"/>
  <c r="Y651"/>
  <c r="T651"/>
  <c r="P651"/>
  <c r="R650"/>
  <c r="Z641"/>
  <c r="S641"/>
  <c r="Q641"/>
  <c r="Y635"/>
  <c r="T635"/>
  <c r="P635"/>
  <c r="R634"/>
  <c r="Z625"/>
  <c r="S625"/>
  <c r="Q625"/>
  <c r="Y619"/>
  <c r="T619"/>
  <c r="P619"/>
  <c r="R618"/>
  <c r="Z609"/>
  <c r="S609"/>
  <c r="Q609"/>
  <c r="R607"/>
  <c r="P606"/>
  <c r="R606"/>
  <c r="Y605"/>
  <c r="T605"/>
  <c r="P605"/>
  <c r="O601"/>
  <c r="W601" s="1"/>
  <c r="Q601"/>
  <c r="S601"/>
  <c r="Z601"/>
  <c r="O595"/>
  <c r="W595" s="1"/>
  <c r="P595"/>
  <c r="T595"/>
  <c r="Y595"/>
  <c r="Y594"/>
  <c r="R589"/>
  <c r="R585"/>
  <c r="Y583"/>
  <c r="T583"/>
  <c r="P583"/>
  <c r="R582"/>
  <c r="R581"/>
  <c r="Y579"/>
  <c r="T579"/>
  <c r="P579"/>
  <c r="R578"/>
  <c r="O575"/>
  <c r="W575" s="1"/>
  <c r="P575"/>
  <c r="T575"/>
  <c r="Y575"/>
  <c r="Y574"/>
  <c r="O573"/>
  <c r="W573" s="1"/>
  <c r="Q573"/>
  <c r="S573"/>
  <c r="Z573"/>
  <c r="Y569"/>
  <c r="T569"/>
  <c r="P569"/>
  <c r="AS563"/>
  <c r="AT563"/>
  <c r="R563"/>
  <c r="Y551"/>
  <c r="T551"/>
  <c r="P551"/>
  <c r="R550"/>
  <c r="R549"/>
  <c r="Y547"/>
  <c r="T547"/>
  <c r="P547"/>
  <c r="R546"/>
  <c r="Y541"/>
  <c r="T541"/>
  <c r="P541"/>
  <c r="AT583"/>
  <c r="AT579"/>
  <c r="Z537"/>
  <c r="S537"/>
  <c r="Q537"/>
  <c r="AT531"/>
  <c r="Z525"/>
  <c r="T525"/>
  <c r="Z521"/>
  <c r="T521"/>
  <c r="Z519"/>
  <c r="S519"/>
  <c r="Q519"/>
  <c r="T518"/>
  <c r="Z517"/>
  <c r="Z515"/>
  <c r="S515"/>
  <c r="Q515"/>
  <c r="T514"/>
  <c r="Y511"/>
  <c r="T511"/>
  <c r="Z509"/>
  <c r="S509"/>
  <c r="Q509"/>
  <c r="Z505"/>
  <c r="S505"/>
  <c r="Q505"/>
  <c r="AT499"/>
  <c r="Y499"/>
  <c r="T499"/>
  <c r="Z493"/>
  <c r="Z489"/>
  <c r="Z487"/>
  <c r="S487"/>
  <c r="Q487"/>
  <c r="T486"/>
  <c r="Z485"/>
  <c r="T485"/>
  <c r="Z483"/>
  <c r="S483"/>
  <c r="Q483"/>
  <c r="T482"/>
  <c r="Z477"/>
  <c r="S477"/>
  <c r="Q477"/>
  <c r="Z473"/>
  <c r="S473"/>
  <c r="Q473"/>
  <c r="AT467"/>
  <c r="Z461"/>
  <c r="T461"/>
  <c r="Z457"/>
  <c r="T457"/>
  <c r="Z455"/>
  <c r="S455"/>
  <c r="Q455"/>
  <c r="T454"/>
  <c r="Z453"/>
  <c r="Z451"/>
  <c r="S451"/>
  <c r="Q451"/>
  <c r="T450"/>
  <c r="Y447"/>
  <c r="T447"/>
  <c r="Z445"/>
  <c r="S445"/>
  <c r="Q445"/>
  <c r="Z441"/>
  <c r="S441"/>
  <c r="Q441"/>
  <c r="AT435"/>
  <c r="Y435"/>
  <c r="T435"/>
  <c r="Z429"/>
  <c r="Z425"/>
  <c r="Z423"/>
  <c r="S423"/>
  <c r="Q423"/>
  <c r="T422"/>
  <c r="Z421"/>
  <c r="T421"/>
  <c r="Z419"/>
  <c r="S419"/>
  <c r="Q419"/>
  <c r="T418"/>
  <c r="Z415"/>
  <c r="S415"/>
  <c r="Q415"/>
  <c r="T414"/>
  <c r="Y411"/>
  <c r="T411"/>
  <c r="Z405"/>
  <c r="T405"/>
  <c r="Z403"/>
  <c r="S403"/>
  <c r="Q403"/>
  <c r="T402"/>
  <c r="AT399"/>
  <c r="Z397"/>
  <c r="S397"/>
  <c r="Q397"/>
  <c r="Z390"/>
  <c r="S390"/>
  <c r="Q390"/>
  <c r="Y388"/>
  <c r="T388"/>
  <c r="Z380"/>
  <c r="S380"/>
  <c r="Q380"/>
  <c r="T379"/>
  <c r="AT376"/>
  <c r="Z374"/>
  <c r="S374"/>
  <c r="Q374"/>
  <c r="Y372"/>
  <c r="T372"/>
  <c r="Z364"/>
  <c r="S364"/>
  <c r="Q364"/>
  <c r="T363"/>
  <c r="AT360"/>
  <c r="Z358"/>
  <c r="S358"/>
  <c r="Q358"/>
  <c r="Y356"/>
  <c r="T356"/>
  <c r="Y352"/>
  <c r="T352"/>
  <c r="R352"/>
  <c r="P352"/>
  <c r="R350"/>
  <c r="Z350"/>
  <c r="O346"/>
  <c r="W346" s="1"/>
  <c r="Q346"/>
  <c r="S346"/>
  <c r="Z346"/>
  <c r="AA346" s="1"/>
  <c r="P338"/>
  <c r="T338"/>
  <c r="Z338"/>
  <c r="AA338" s="1"/>
  <c r="O336"/>
  <c r="W336" s="1"/>
  <c r="Q336"/>
  <c r="S336"/>
  <c r="Z336"/>
  <c r="P335"/>
  <c r="T335"/>
  <c r="Y330"/>
  <c r="T330"/>
  <c r="Y320"/>
  <c r="T320"/>
  <c r="R318"/>
  <c r="Z318"/>
  <c r="P351"/>
  <c r="T351"/>
  <c r="R334"/>
  <c r="Z334"/>
  <c r="O330"/>
  <c r="W330" s="1"/>
  <c r="Q330"/>
  <c r="S330"/>
  <c r="Z330"/>
  <c r="AA330" s="1"/>
  <c r="P322"/>
  <c r="T322"/>
  <c r="Z322"/>
  <c r="AA322" s="1"/>
  <c r="O320"/>
  <c r="W320" s="1"/>
  <c r="Q320"/>
  <c r="S320"/>
  <c r="Z320"/>
  <c r="P319"/>
  <c r="T319"/>
  <c r="O284"/>
  <c r="W284" s="1"/>
  <c r="Q284"/>
  <c r="S284"/>
  <c r="O276"/>
  <c r="W276" s="1"/>
  <c r="Q276"/>
  <c r="S276"/>
  <c r="Z276"/>
  <c r="P275"/>
  <c r="T275"/>
  <c r="O272"/>
  <c r="W272" s="1"/>
  <c r="Q272"/>
  <c r="S272"/>
  <c r="Z272"/>
  <c r="P271"/>
  <c r="T271"/>
  <c r="P270"/>
  <c r="T270"/>
  <c r="Z270"/>
  <c r="P264"/>
  <c r="T264"/>
  <c r="Y264"/>
  <c r="Y263"/>
  <c r="O262"/>
  <c r="W262" s="1"/>
  <c r="Q262"/>
  <c r="S262"/>
  <c r="Z262"/>
  <c r="O258"/>
  <c r="W258" s="1"/>
  <c r="Q258"/>
  <c r="S258"/>
  <c r="Z258"/>
  <c r="AA258" s="1"/>
  <c r="O254"/>
  <c r="W254" s="1"/>
  <c r="Q254"/>
  <c r="S254"/>
  <c r="Z254"/>
  <c r="Y249"/>
  <c r="T249"/>
  <c r="Y242"/>
  <c r="T242"/>
  <c r="AS238"/>
  <c r="AT238"/>
  <c r="Y236"/>
  <c r="T236"/>
  <c r="Z314"/>
  <c r="AA314" s="1"/>
  <c r="S314"/>
  <c r="Q314"/>
  <c r="Z306"/>
  <c r="AA306" s="1"/>
  <c r="T306"/>
  <c r="Z304"/>
  <c r="S304"/>
  <c r="Q304"/>
  <c r="T303"/>
  <c r="Z302"/>
  <c r="Z298"/>
  <c r="AA298" s="1"/>
  <c r="S298"/>
  <c r="Q298"/>
  <c r="Z290"/>
  <c r="AA290" s="1"/>
  <c r="T290"/>
  <c r="Z288"/>
  <c r="S288"/>
  <c r="Q288"/>
  <c r="T287"/>
  <c r="Z286"/>
  <c r="Y284"/>
  <c r="T284"/>
  <c r="P284"/>
  <c r="Y276"/>
  <c r="T276"/>
  <c r="P276"/>
  <c r="R275"/>
  <c r="P268"/>
  <c r="T268"/>
  <c r="Y268"/>
  <c r="O249"/>
  <c r="W249" s="1"/>
  <c r="Q249"/>
  <c r="S249"/>
  <c r="Z249"/>
  <c r="O248"/>
  <c r="W248" s="1"/>
  <c r="P248"/>
  <c r="T248"/>
  <c r="O242"/>
  <c r="W242" s="1"/>
  <c r="Q242"/>
  <c r="S242"/>
  <c r="Z242"/>
  <c r="P241"/>
  <c r="T241"/>
  <c r="P238"/>
  <c r="T238"/>
  <c r="Y238"/>
  <c r="O236"/>
  <c r="W236" s="1"/>
  <c r="Q236"/>
  <c r="S236"/>
  <c r="Z236"/>
  <c r="O228"/>
  <c r="W228" s="1"/>
  <c r="Q228"/>
  <c r="S228"/>
  <c r="Z228"/>
  <c r="R223"/>
  <c r="R219"/>
  <c r="Z216"/>
  <c r="S216"/>
  <c r="Q216"/>
  <c r="Z212"/>
  <c r="T212"/>
  <c r="R207"/>
  <c r="Y206"/>
  <c r="T206"/>
  <c r="Z204"/>
  <c r="S204"/>
  <c r="Q204"/>
  <c r="AT199"/>
  <c r="Z193"/>
  <c r="AA193" s="1"/>
  <c r="S193"/>
  <c r="Q193"/>
  <c r="Z189"/>
  <c r="S189"/>
  <c r="Q189"/>
  <c r="Y187"/>
  <c r="T187"/>
  <c r="AT183"/>
  <c r="Z177"/>
  <c r="AA177" s="1"/>
  <c r="S177"/>
  <c r="Q177"/>
  <c r="Z173"/>
  <c r="S173"/>
  <c r="Q173"/>
  <c r="Y171"/>
  <c r="T171"/>
  <c r="AT167"/>
  <c r="Z161"/>
  <c r="AA161" s="1"/>
  <c r="S161"/>
  <c r="Q161"/>
  <c r="Z157"/>
  <c r="S157"/>
  <c r="Q157"/>
  <c r="Y155"/>
  <c r="T155"/>
  <c r="AT151"/>
  <c r="P150"/>
  <c r="T150"/>
  <c r="P149"/>
  <c r="T149"/>
  <c r="Z149"/>
  <c r="Y139"/>
  <c r="T139"/>
  <c r="Y135"/>
  <c r="T135"/>
  <c r="Y130"/>
  <c r="T130"/>
  <c r="Y126"/>
  <c r="T126"/>
  <c r="Y120"/>
  <c r="T120"/>
  <c r="Y88"/>
  <c r="T88"/>
  <c r="Y86"/>
  <c r="T86"/>
  <c r="O139"/>
  <c r="W139" s="1"/>
  <c r="Q139"/>
  <c r="S139"/>
  <c r="Z139"/>
  <c r="P138"/>
  <c r="T138"/>
  <c r="O135"/>
  <c r="W135" s="1"/>
  <c r="Q135"/>
  <c r="S135"/>
  <c r="Z135"/>
  <c r="P134"/>
  <c r="T134"/>
  <c r="P133"/>
  <c r="T133"/>
  <c r="O130"/>
  <c r="W130" s="1"/>
  <c r="Q130"/>
  <c r="S130"/>
  <c r="Z130"/>
  <c r="P129"/>
  <c r="T129"/>
  <c r="R128"/>
  <c r="Z128"/>
  <c r="O126"/>
  <c r="W126" s="1"/>
  <c r="Q126"/>
  <c r="S126"/>
  <c r="Z126"/>
  <c r="P125"/>
  <c r="T125"/>
  <c r="P124"/>
  <c r="T124"/>
  <c r="Z124"/>
  <c r="O120"/>
  <c r="W120" s="1"/>
  <c r="Q120"/>
  <c r="S120"/>
  <c r="Z120"/>
  <c r="O88"/>
  <c r="W88" s="1"/>
  <c r="Q88"/>
  <c r="S88"/>
  <c r="Z88"/>
  <c r="P87"/>
  <c r="T87"/>
  <c r="O86"/>
  <c r="W86" s="1"/>
  <c r="Q86"/>
  <c r="S86"/>
  <c r="Z86"/>
  <c r="O82"/>
  <c r="W82" s="1"/>
  <c r="Q82"/>
  <c r="S82"/>
  <c r="Z82"/>
  <c r="Y40"/>
  <c r="T40"/>
  <c r="Z34"/>
  <c r="S34"/>
  <c r="Q34"/>
  <c r="Z27"/>
  <c r="S27"/>
  <c r="Q27"/>
  <c r="T26"/>
  <c r="Z72"/>
  <c r="S72"/>
  <c r="Q72"/>
  <c r="T71"/>
  <c r="Z70"/>
  <c r="T70"/>
  <c r="Z64"/>
  <c r="S64"/>
  <c r="Q64"/>
  <c r="T63"/>
  <c r="Z62"/>
  <c r="T62"/>
  <c r="AH671"/>
  <c r="AT671"/>
  <c r="AA561"/>
  <c r="AN561"/>
  <c r="AO561" s="1"/>
  <c r="AQ561" s="1"/>
  <c r="O561"/>
  <c r="W561" s="1"/>
  <c r="Q561"/>
  <c r="S561"/>
  <c r="Y561"/>
  <c r="AA557"/>
  <c r="AN557"/>
  <c r="AO557" s="1"/>
  <c r="AQ557" s="1"/>
  <c r="O557"/>
  <c r="W557" s="1"/>
  <c r="Q557"/>
  <c r="S557"/>
  <c r="Y557"/>
  <c r="O555"/>
  <c r="W555" s="1"/>
  <c r="Q555"/>
  <c r="S555"/>
  <c r="Z555"/>
  <c r="P554"/>
  <c r="T554"/>
  <c r="O553"/>
  <c r="W553" s="1"/>
  <c r="Q553"/>
  <c r="S553"/>
  <c r="Y553"/>
  <c r="AT547"/>
  <c r="AA547"/>
  <c r="AN547"/>
  <c r="AO547" s="1"/>
  <c r="AQ547" s="1"/>
  <c r="O543"/>
  <c r="W543" s="1"/>
  <c r="Q543"/>
  <c r="S543"/>
  <c r="Z543"/>
  <c r="P542"/>
  <c r="T542"/>
  <c r="AF541"/>
  <c r="AV541"/>
  <c r="AA539"/>
  <c r="AN539"/>
  <c r="AO539" s="1"/>
  <c r="AQ539" s="1"/>
  <c r="O535"/>
  <c r="W535" s="1"/>
  <c r="Q535"/>
  <c r="S535"/>
  <c r="Z535"/>
  <c r="P534"/>
  <c r="T534"/>
  <c r="O531"/>
  <c r="W531" s="1"/>
  <c r="Q531"/>
  <c r="S531"/>
  <c r="Z531"/>
  <c r="P530"/>
  <c r="T530"/>
  <c r="AA527"/>
  <c r="AN527"/>
  <c r="AO527" s="1"/>
  <c r="AQ527" s="1"/>
  <c r="AT519"/>
  <c r="AA519"/>
  <c r="AH519" s="1"/>
  <c r="AN519"/>
  <c r="AO519" s="1"/>
  <c r="AQ519" s="1"/>
  <c r="O517"/>
  <c r="W517" s="1"/>
  <c r="Q517"/>
  <c r="S517"/>
  <c r="Y517"/>
  <c r="AA497"/>
  <c r="AN497"/>
  <c r="AO497" s="1"/>
  <c r="AQ497" s="1"/>
  <c r="O497"/>
  <c r="W497" s="1"/>
  <c r="Q497"/>
  <c r="S497"/>
  <c r="Y497"/>
  <c r="AA493"/>
  <c r="AN493"/>
  <c r="AO493" s="1"/>
  <c r="AQ493" s="1"/>
  <c r="O493"/>
  <c r="W493" s="1"/>
  <c r="Q493"/>
  <c r="S493"/>
  <c r="Y493"/>
  <c r="O491"/>
  <c r="W491" s="1"/>
  <c r="Q491"/>
  <c r="S491"/>
  <c r="Z491"/>
  <c r="P490"/>
  <c r="T490"/>
  <c r="O489"/>
  <c r="W489" s="1"/>
  <c r="Q489"/>
  <c r="S489"/>
  <c r="Y489"/>
  <c r="AT483"/>
  <c r="AA483"/>
  <c r="AN483"/>
  <c r="AO483" s="1"/>
  <c r="AQ483" s="1"/>
  <c r="O479"/>
  <c r="W479" s="1"/>
  <c r="Q479"/>
  <c r="S479"/>
  <c r="Z479"/>
  <c r="P478"/>
  <c r="T478"/>
  <c r="AF477"/>
  <c r="AV477"/>
  <c r="AA475"/>
  <c r="AN475"/>
  <c r="AO475" s="1"/>
  <c r="AQ475" s="1"/>
  <c r="O471"/>
  <c r="W471" s="1"/>
  <c r="Q471"/>
  <c r="S471"/>
  <c r="Z471"/>
  <c r="P470"/>
  <c r="T470"/>
  <c r="O467"/>
  <c r="W467" s="1"/>
  <c r="Q467"/>
  <c r="S467"/>
  <c r="Z467"/>
  <c r="P466"/>
  <c r="T466"/>
  <c r="AA463"/>
  <c r="AN463"/>
  <c r="AO463" s="1"/>
  <c r="AQ463" s="1"/>
  <c r="AT455"/>
  <c r="AA455"/>
  <c r="AH455" s="1"/>
  <c r="AN455"/>
  <c r="AO455" s="1"/>
  <c r="AQ455" s="1"/>
  <c r="O453"/>
  <c r="W453" s="1"/>
  <c r="Q453"/>
  <c r="S453"/>
  <c r="Y453"/>
  <c r="AA433"/>
  <c r="AN433"/>
  <c r="AO433" s="1"/>
  <c r="AQ433" s="1"/>
  <c r="O433"/>
  <c r="W433" s="1"/>
  <c r="Q433"/>
  <c r="S433"/>
  <c r="Y433"/>
  <c r="AA429"/>
  <c r="AN429"/>
  <c r="AO429" s="1"/>
  <c r="AQ429" s="1"/>
  <c r="O429"/>
  <c r="W429" s="1"/>
  <c r="Q429"/>
  <c r="S429"/>
  <c r="Y429"/>
  <c r="O427"/>
  <c r="W427" s="1"/>
  <c r="Q427"/>
  <c r="S427"/>
  <c r="Z427"/>
  <c r="P426"/>
  <c r="T426"/>
  <c r="O425"/>
  <c r="W425" s="1"/>
  <c r="Q425"/>
  <c r="S425"/>
  <c r="Y425"/>
  <c r="AT419"/>
  <c r="AA419"/>
  <c r="AH419" s="1"/>
  <c r="AN419"/>
  <c r="AO419" s="1"/>
  <c r="AQ419" s="1"/>
  <c r="AF415"/>
  <c r="AV415"/>
  <c r="AA415"/>
  <c r="AN415"/>
  <c r="AO415" s="1"/>
  <c r="AQ415" s="1"/>
  <c r="AT407"/>
  <c r="AA407"/>
  <c r="AH407" s="1"/>
  <c r="AN407"/>
  <c r="AO407" s="1"/>
  <c r="AQ407" s="1"/>
  <c r="AA403"/>
  <c r="AN403"/>
  <c r="AO403" s="1"/>
  <c r="AQ403" s="1"/>
  <c r="O399"/>
  <c r="W399" s="1"/>
  <c r="Q399"/>
  <c r="S399"/>
  <c r="Z399"/>
  <c r="P398"/>
  <c r="T398"/>
  <c r="O395"/>
  <c r="W395" s="1"/>
  <c r="Q395"/>
  <c r="S395"/>
  <c r="Z395"/>
  <c r="P394"/>
  <c r="T394"/>
  <c r="P391"/>
  <c r="T391"/>
  <c r="AT384"/>
  <c r="AA384"/>
  <c r="AN384"/>
  <c r="AO384" s="1"/>
  <c r="AQ384" s="1"/>
  <c r="O382"/>
  <c r="W382" s="1"/>
  <c r="Q382"/>
  <c r="S382"/>
  <c r="Y382"/>
  <c r="AA380"/>
  <c r="AN380"/>
  <c r="AO380" s="1"/>
  <c r="AQ380" s="1"/>
  <c r="O376"/>
  <c r="W376" s="1"/>
  <c r="Q376"/>
  <c r="S376"/>
  <c r="Z376"/>
  <c r="P375"/>
  <c r="T375"/>
  <c r="AT368"/>
  <c r="AA368"/>
  <c r="AN368"/>
  <c r="AO368" s="1"/>
  <c r="AQ368" s="1"/>
  <c r="O366"/>
  <c r="W366" s="1"/>
  <c r="Q366"/>
  <c r="S366"/>
  <c r="Y366"/>
  <c r="AA364"/>
  <c r="AN364"/>
  <c r="AO364" s="1"/>
  <c r="AQ364" s="1"/>
  <c r="O360"/>
  <c r="W360" s="1"/>
  <c r="Q360"/>
  <c r="S360"/>
  <c r="Z360"/>
  <c r="P359"/>
  <c r="T359"/>
  <c r="AT352"/>
  <c r="AA352"/>
  <c r="AN352"/>
  <c r="AO352" s="1"/>
  <c r="AQ352" s="1"/>
  <c r="O350"/>
  <c r="W350" s="1"/>
  <c r="Q350"/>
  <c r="S350"/>
  <c r="Y350"/>
  <c r="AA348"/>
  <c r="AN348"/>
  <c r="AO348" s="1"/>
  <c r="AQ348" s="1"/>
  <c r="O344"/>
  <c r="W344" s="1"/>
  <c r="Q344"/>
  <c r="S344"/>
  <c r="Z344"/>
  <c r="P343"/>
  <c r="T343"/>
  <c r="AT336"/>
  <c r="AA336"/>
  <c r="AN336"/>
  <c r="AO336" s="1"/>
  <c r="AQ336" s="1"/>
  <c r="O334"/>
  <c r="W334" s="1"/>
  <c r="Q334"/>
  <c r="S334"/>
  <c r="Y334"/>
  <c r="AA332"/>
  <c r="AN332"/>
  <c r="AO332" s="1"/>
  <c r="AQ332" s="1"/>
  <c r="O328"/>
  <c r="W328" s="1"/>
  <c r="Q328"/>
  <c r="S328"/>
  <c r="Z328"/>
  <c r="P327"/>
  <c r="T327"/>
  <c r="AT320"/>
  <c r="AA320"/>
  <c r="AN320"/>
  <c r="AO320" s="1"/>
  <c r="AQ320" s="1"/>
  <c r="O318"/>
  <c r="W318" s="1"/>
  <c r="Q318"/>
  <c r="S318"/>
  <c r="Y318"/>
  <c r="AA316"/>
  <c r="AN316"/>
  <c r="AO316" s="1"/>
  <c r="AQ316" s="1"/>
  <c r="O312"/>
  <c r="W312" s="1"/>
  <c r="Q312"/>
  <c r="S312"/>
  <c r="Z312"/>
  <c r="P311"/>
  <c r="T311"/>
  <c r="AT304"/>
  <c r="AA304"/>
  <c r="AN304"/>
  <c r="AO304" s="1"/>
  <c r="AQ304" s="1"/>
  <c r="O302"/>
  <c r="W302" s="1"/>
  <c r="Q302"/>
  <c r="S302"/>
  <c r="Y302"/>
  <c r="AA300"/>
  <c r="AN300"/>
  <c r="AO300" s="1"/>
  <c r="AQ300" s="1"/>
  <c r="O296"/>
  <c r="W296" s="1"/>
  <c r="Q296"/>
  <c r="S296"/>
  <c r="Z296"/>
  <c r="P295"/>
  <c r="T295"/>
  <c r="AT288"/>
  <c r="AA288"/>
  <c r="AN288"/>
  <c r="AO288" s="1"/>
  <c r="AQ288" s="1"/>
  <c r="O286"/>
  <c r="W286" s="1"/>
  <c r="Q286"/>
  <c r="S286"/>
  <c r="Y286"/>
  <c r="AA284"/>
  <c r="AN284"/>
  <c r="AO284" s="1"/>
  <c r="AQ284" s="1"/>
  <c r="AF280"/>
  <c r="AT280" s="1"/>
  <c r="AL280"/>
  <c r="AV280"/>
  <c r="AA280"/>
  <c r="AN280"/>
  <c r="AO280" s="1"/>
  <c r="AQ280" s="1"/>
  <c r="O274"/>
  <c r="W274" s="1"/>
  <c r="Q274"/>
  <c r="S274"/>
  <c r="Y274"/>
  <c r="P274"/>
  <c r="T274"/>
  <c r="AF258"/>
  <c r="AV258"/>
  <c r="P255"/>
  <c r="T255"/>
  <c r="R255"/>
  <c r="AF254"/>
  <c r="AV254"/>
  <c r="AF252"/>
  <c r="AT252" s="1"/>
  <c r="AL252"/>
  <c r="AV252"/>
  <c r="AA252"/>
  <c r="AH252" s="1"/>
  <c r="AN252"/>
  <c r="AO252" s="1"/>
  <c r="AQ252" s="1"/>
  <c r="O244"/>
  <c r="W244" s="1"/>
  <c r="Q244"/>
  <c r="S244"/>
  <c r="Y244"/>
  <c r="P244"/>
  <c r="T244"/>
  <c r="O232"/>
  <c r="W232" s="1"/>
  <c r="Q232"/>
  <c r="S232"/>
  <c r="Y232"/>
  <c r="P232"/>
  <c r="T232"/>
  <c r="P229"/>
  <c r="T229"/>
  <c r="R229"/>
  <c r="AF228"/>
  <c r="AV228"/>
  <c r="P227"/>
  <c r="R227"/>
  <c r="P225"/>
  <c r="T225"/>
  <c r="R225"/>
  <c r="O210"/>
  <c r="W210" s="1"/>
  <c r="Q210"/>
  <c r="S210"/>
  <c r="Z210"/>
  <c r="P210"/>
  <c r="T210"/>
  <c r="Y210"/>
  <c r="P198"/>
  <c r="T198"/>
  <c r="R198"/>
  <c r="O191"/>
  <c r="W191" s="1"/>
  <c r="Q191"/>
  <c r="S191"/>
  <c r="Z191"/>
  <c r="P191"/>
  <c r="T191"/>
  <c r="Y191"/>
  <c r="AF185"/>
  <c r="AV185"/>
  <c r="P182"/>
  <c r="T182"/>
  <c r="R182"/>
  <c r="O175"/>
  <c r="W175" s="1"/>
  <c r="Q175"/>
  <c r="S175"/>
  <c r="Z175"/>
  <c r="P175"/>
  <c r="T175"/>
  <c r="Y175"/>
  <c r="AF169"/>
  <c r="AV169"/>
  <c r="P166"/>
  <c r="T166"/>
  <c r="R166"/>
  <c r="O159"/>
  <c r="W159" s="1"/>
  <c r="Q159"/>
  <c r="S159"/>
  <c r="Z159"/>
  <c r="P159"/>
  <c r="T159"/>
  <c r="Y159"/>
  <c r="AF153"/>
  <c r="AV153"/>
  <c r="AF143"/>
  <c r="AL143"/>
  <c r="AV143"/>
  <c r="AA143"/>
  <c r="AN143"/>
  <c r="AO143" s="1"/>
  <c r="AQ143" s="1"/>
  <c r="O137"/>
  <c r="W137" s="1"/>
  <c r="Q137"/>
  <c r="S137"/>
  <c r="Y137"/>
  <c r="P137"/>
  <c r="T137"/>
  <c r="R137"/>
  <c r="Z137"/>
  <c r="AA137" s="1"/>
  <c r="P103"/>
  <c r="T103"/>
  <c r="R103"/>
  <c r="Y103"/>
  <c r="O98"/>
  <c r="W98" s="1"/>
  <c r="Q98"/>
  <c r="S98"/>
  <c r="Y98"/>
  <c r="P98"/>
  <c r="T98"/>
  <c r="R98"/>
  <c r="Z98"/>
  <c r="P79"/>
  <c r="T79"/>
  <c r="R79"/>
  <c r="Y79"/>
  <c r="O25"/>
  <c r="W25" s="1"/>
  <c r="Q25"/>
  <c r="S25"/>
  <c r="Y25"/>
  <c r="P25"/>
  <c r="T25"/>
  <c r="R25"/>
  <c r="Z25"/>
  <c r="Z674"/>
  <c r="T674"/>
  <c r="Y673"/>
  <c r="S673"/>
  <c r="Q673"/>
  <c r="AN671"/>
  <c r="AO671" s="1"/>
  <c r="AQ671" s="1"/>
  <c r="AI671"/>
  <c r="Y669"/>
  <c r="S669"/>
  <c r="Q669"/>
  <c r="AN667"/>
  <c r="AO667" s="1"/>
  <c r="AQ667" s="1"/>
  <c r="AI667"/>
  <c r="AN663"/>
  <c r="AO663" s="1"/>
  <c r="AQ663" s="1"/>
  <c r="AN661"/>
  <c r="AO661" s="1"/>
  <c r="AQ661" s="1"/>
  <c r="Y661"/>
  <c r="S661"/>
  <c r="Q661"/>
  <c r="AN659"/>
  <c r="AO659" s="1"/>
  <c r="AQ659" s="1"/>
  <c r="Z655"/>
  <c r="S655"/>
  <c r="Q655"/>
  <c r="T654"/>
  <c r="Z651"/>
  <c r="S651"/>
  <c r="Q651"/>
  <c r="T650"/>
  <c r="Y649"/>
  <c r="S649"/>
  <c r="Q649"/>
  <c r="AN647"/>
  <c r="AO647" s="1"/>
  <c r="AQ647" s="1"/>
  <c r="AI647"/>
  <c r="Y645"/>
  <c r="S645"/>
  <c r="Q645"/>
  <c r="AN643"/>
  <c r="AO643" s="1"/>
  <c r="AQ643" s="1"/>
  <c r="Z639"/>
  <c r="S639"/>
  <c r="Q639"/>
  <c r="T638"/>
  <c r="Z635"/>
  <c r="S635"/>
  <c r="Q635"/>
  <c r="T634"/>
  <c r="Y633"/>
  <c r="S633"/>
  <c r="Q633"/>
  <c r="AN631"/>
  <c r="AO631" s="1"/>
  <c r="AQ631" s="1"/>
  <c r="AI631"/>
  <c r="Y629"/>
  <c r="S629"/>
  <c r="Q629"/>
  <c r="AN627"/>
  <c r="AO627" s="1"/>
  <c r="AQ627" s="1"/>
  <c r="Z623"/>
  <c r="S623"/>
  <c r="Q623"/>
  <c r="T622"/>
  <c r="Z619"/>
  <c r="S619"/>
  <c r="Q619"/>
  <c r="T618"/>
  <c r="AR617"/>
  <c r="Y617"/>
  <c r="S617"/>
  <c r="Q617"/>
  <c r="AN615"/>
  <c r="AO615" s="1"/>
  <c r="AQ615" s="1"/>
  <c r="AI615"/>
  <c r="Y613"/>
  <c r="S613"/>
  <c r="Q613"/>
  <c r="AN611"/>
  <c r="AO611" s="1"/>
  <c r="AQ611" s="1"/>
  <c r="AI611"/>
  <c r="Z607"/>
  <c r="S607"/>
  <c r="Q607"/>
  <c r="T606"/>
  <c r="AV605"/>
  <c r="AN603"/>
  <c r="AO603" s="1"/>
  <c r="AQ603" s="1"/>
  <c r="Z599"/>
  <c r="S599"/>
  <c r="Q599"/>
  <c r="T598"/>
  <c r="Z595"/>
  <c r="S595"/>
  <c r="Q595"/>
  <c r="T594"/>
  <c r="AN593"/>
  <c r="AO593" s="1"/>
  <c r="Y593"/>
  <c r="S593"/>
  <c r="Q593"/>
  <c r="AN591"/>
  <c r="AO591" s="1"/>
  <c r="AQ591" s="1"/>
  <c r="AN589"/>
  <c r="AO589" s="1"/>
  <c r="AQ589" s="1"/>
  <c r="Y589"/>
  <c r="S589"/>
  <c r="Q589"/>
  <c r="Z587"/>
  <c r="S587"/>
  <c r="Q587"/>
  <c r="T586"/>
  <c r="Y585"/>
  <c r="S585"/>
  <c r="Q585"/>
  <c r="AN583"/>
  <c r="AO583" s="1"/>
  <c r="AQ583" s="1"/>
  <c r="AI583"/>
  <c r="Y581"/>
  <c r="S581"/>
  <c r="Q581"/>
  <c r="AN579"/>
  <c r="AO579" s="1"/>
  <c r="AQ579" s="1"/>
  <c r="AI579"/>
  <c r="Z575"/>
  <c r="S575"/>
  <c r="Q575"/>
  <c r="T574"/>
  <c r="AV573"/>
  <c r="AN571"/>
  <c r="AO571" s="1"/>
  <c r="AQ571" s="1"/>
  <c r="O567"/>
  <c r="W567" s="1"/>
  <c r="Q567"/>
  <c r="S567"/>
  <c r="P566"/>
  <c r="T566"/>
  <c r="O563"/>
  <c r="W563" s="1"/>
  <c r="Q563"/>
  <c r="S563"/>
  <c r="Z563"/>
  <c r="P562"/>
  <c r="T562"/>
  <c r="T561"/>
  <c r="P561"/>
  <c r="AA559"/>
  <c r="AN559"/>
  <c r="AO559" s="1"/>
  <c r="AQ559" s="1"/>
  <c r="T557"/>
  <c r="P557"/>
  <c r="Y555"/>
  <c r="T555"/>
  <c r="P555"/>
  <c r="R554"/>
  <c r="T553"/>
  <c r="P553"/>
  <c r="AT551"/>
  <c r="AA551"/>
  <c r="AN551"/>
  <c r="AO551" s="1"/>
  <c r="AQ551" s="1"/>
  <c r="O549"/>
  <c r="W549" s="1"/>
  <c r="Q549"/>
  <c r="S549"/>
  <c r="Y549"/>
  <c r="AV547"/>
  <c r="AL547"/>
  <c r="Y543"/>
  <c r="T543"/>
  <c r="P543"/>
  <c r="R542"/>
  <c r="Y535"/>
  <c r="T535"/>
  <c r="P535"/>
  <c r="R534"/>
  <c r="Y531"/>
  <c r="T531"/>
  <c r="P531"/>
  <c r="R530"/>
  <c r="AA529"/>
  <c r="AN529"/>
  <c r="AO529" s="1"/>
  <c r="O529"/>
  <c r="W529" s="1"/>
  <c r="Q529"/>
  <c r="S529"/>
  <c r="Y529"/>
  <c r="AA525"/>
  <c r="AN525"/>
  <c r="AO525" s="1"/>
  <c r="AQ525" s="1"/>
  <c r="O525"/>
  <c r="W525" s="1"/>
  <c r="Q525"/>
  <c r="S525"/>
  <c r="Y525"/>
  <c r="O523"/>
  <c r="W523" s="1"/>
  <c r="Q523"/>
  <c r="S523"/>
  <c r="Z523"/>
  <c r="P522"/>
  <c r="T522"/>
  <c r="O521"/>
  <c r="W521" s="1"/>
  <c r="Q521"/>
  <c r="S521"/>
  <c r="Y521"/>
  <c r="AV519"/>
  <c r="AL519"/>
  <c r="T517"/>
  <c r="P517"/>
  <c r="AT515"/>
  <c r="AA515"/>
  <c r="AH515" s="1"/>
  <c r="AN515"/>
  <c r="AO515" s="1"/>
  <c r="AQ515" s="1"/>
  <c r="O511"/>
  <c r="W511" s="1"/>
  <c r="Q511"/>
  <c r="S511"/>
  <c r="Z511"/>
  <c r="P510"/>
  <c r="T510"/>
  <c r="AF509"/>
  <c r="AV509"/>
  <c r="AA507"/>
  <c r="AN507"/>
  <c r="AO507" s="1"/>
  <c r="AQ507" s="1"/>
  <c r="O503"/>
  <c r="W503" s="1"/>
  <c r="Q503"/>
  <c r="S503"/>
  <c r="Z503"/>
  <c r="P502"/>
  <c r="T502"/>
  <c r="O499"/>
  <c r="W499" s="1"/>
  <c r="Q499"/>
  <c r="S499"/>
  <c r="Z499"/>
  <c r="P498"/>
  <c r="T498"/>
  <c r="T497"/>
  <c r="P497"/>
  <c r="AA495"/>
  <c r="AN495"/>
  <c r="AO495" s="1"/>
  <c r="AQ495" s="1"/>
  <c r="T493"/>
  <c r="P493"/>
  <c r="Y491"/>
  <c r="T491"/>
  <c r="P491"/>
  <c r="R490"/>
  <c r="T489"/>
  <c r="P489"/>
  <c r="AT487"/>
  <c r="AA487"/>
  <c r="AH487" s="1"/>
  <c r="AN487"/>
  <c r="AO487" s="1"/>
  <c r="AQ487" s="1"/>
  <c r="O485"/>
  <c r="W485" s="1"/>
  <c r="Q485"/>
  <c r="S485"/>
  <c r="Y485"/>
  <c r="AV483"/>
  <c r="AL483"/>
  <c r="Y479"/>
  <c r="T479"/>
  <c r="P479"/>
  <c r="R478"/>
  <c r="Y471"/>
  <c r="T471"/>
  <c r="P471"/>
  <c r="R470"/>
  <c r="Y467"/>
  <c r="T467"/>
  <c r="P467"/>
  <c r="R466"/>
  <c r="AA465"/>
  <c r="AN465"/>
  <c r="AO465" s="1"/>
  <c r="O465"/>
  <c r="W465" s="1"/>
  <c r="Q465"/>
  <c r="S465"/>
  <c r="Y465"/>
  <c r="AA461"/>
  <c r="AN461"/>
  <c r="AO461" s="1"/>
  <c r="AQ461" s="1"/>
  <c r="O461"/>
  <c r="W461" s="1"/>
  <c r="Q461"/>
  <c r="S461"/>
  <c r="Y461"/>
  <c r="O459"/>
  <c r="W459" s="1"/>
  <c r="Q459"/>
  <c r="S459"/>
  <c r="Z459"/>
  <c r="P458"/>
  <c r="T458"/>
  <c r="O457"/>
  <c r="W457" s="1"/>
  <c r="Q457"/>
  <c r="S457"/>
  <c r="Y457"/>
  <c r="AV455"/>
  <c r="AL455"/>
  <c r="T453"/>
  <c r="P453"/>
  <c r="AT451"/>
  <c r="AA451"/>
  <c r="AN451"/>
  <c r="AO451" s="1"/>
  <c r="AQ451" s="1"/>
  <c r="AR449"/>
  <c r="O447"/>
  <c r="W447" s="1"/>
  <c r="Q447"/>
  <c r="S447"/>
  <c r="Z447"/>
  <c r="P446"/>
  <c r="T446"/>
  <c r="AF445"/>
  <c r="AV445"/>
  <c r="AA443"/>
  <c r="AN443"/>
  <c r="AO443" s="1"/>
  <c r="AQ443" s="1"/>
  <c r="O439"/>
  <c r="W439" s="1"/>
  <c r="Q439"/>
  <c r="S439"/>
  <c r="Z439"/>
  <c r="P438"/>
  <c r="T438"/>
  <c r="O435"/>
  <c r="W435" s="1"/>
  <c r="Q435"/>
  <c r="S435"/>
  <c r="Z435"/>
  <c r="P434"/>
  <c r="T434"/>
  <c r="T433"/>
  <c r="P433"/>
  <c r="AA431"/>
  <c r="AN431"/>
  <c r="AO431" s="1"/>
  <c r="AQ431" s="1"/>
  <c r="T429"/>
  <c r="P429"/>
  <c r="Y427"/>
  <c r="T427"/>
  <c r="P427"/>
  <c r="R426"/>
  <c r="T425"/>
  <c r="P425"/>
  <c r="AT423"/>
  <c r="AA423"/>
  <c r="AN423"/>
  <c r="AO423" s="1"/>
  <c r="AQ423" s="1"/>
  <c r="O421"/>
  <c r="W421" s="1"/>
  <c r="Q421"/>
  <c r="S421"/>
  <c r="Y421"/>
  <c r="AV419"/>
  <c r="AL419"/>
  <c r="AA413"/>
  <c r="AN413"/>
  <c r="AO413" s="1"/>
  <c r="AQ413" s="1"/>
  <c r="O413"/>
  <c r="W413" s="1"/>
  <c r="Q413"/>
  <c r="S413"/>
  <c r="Y413"/>
  <c r="O411"/>
  <c r="W411" s="1"/>
  <c r="Q411"/>
  <c r="S411"/>
  <c r="Z411"/>
  <c r="P410"/>
  <c r="T410"/>
  <c r="O409"/>
  <c r="W409" s="1"/>
  <c r="Q409"/>
  <c r="S409"/>
  <c r="Y409"/>
  <c r="AV407"/>
  <c r="AL407"/>
  <c r="AA405"/>
  <c r="AN405"/>
  <c r="AO405" s="1"/>
  <c r="AQ405" s="1"/>
  <c r="O405"/>
  <c r="W405" s="1"/>
  <c r="Q405"/>
  <c r="S405"/>
  <c r="Y405"/>
  <c r="Y399"/>
  <c r="T399"/>
  <c r="P399"/>
  <c r="R398"/>
  <c r="Y395"/>
  <c r="T395"/>
  <c r="P395"/>
  <c r="R394"/>
  <c r="R391"/>
  <c r="O388"/>
  <c r="W388" s="1"/>
  <c r="Q388"/>
  <c r="S388"/>
  <c r="Z388"/>
  <c r="P387"/>
  <c r="T387"/>
  <c r="O386"/>
  <c r="W386" s="1"/>
  <c r="Q386"/>
  <c r="S386"/>
  <c r="Y386"/>
  <c r="AV384"/>
  <c r="AL384"/>
  <c r="T382"/>
  <c r="P382"/>
  <c r="Y376"/>
  <c r="T376"/>
  <c r="P376"/>
  <c r="R375"/>
  <c r="O372"/>
  <c r="W372" s="1"/>
  <c r="Q372"/>
  <c r="S372"/>
  <c r="Z372"/>
  <c r="P371"/>
  <c r="T371"/>
  <c r="O370"/>
  <c r="W370" s="1"/>
  <c r="Q370"/>
  <c r="S370"/>
  <c r="Y370"/>
  <c r="AV368"/>
  <c r="AL368"/>
  <c r="T366"/>
  <c r="P366"/>
  <c r="Y360"/>
  <c r="T360"/>
  <c r="P360"/>
  <c r="R359"/>
  <c r="O356"/>
  <c r="W356" s="1"/>
  <c r="Q356"/>
  <c r="S356"/>
  <c r="Z356"/>
  <c r="P355"/>
  <c r="T355"/>
  <c r="O354"/>
  <c r="W354" s="1"/>
  <c r="Q354"/>
  <c r="S354"/>
  <c r="Y354"/>
  <c r="AV352"/>
  <c r="AL352"/>
  <c r="T350"/>
  <c r="P350"/>
  <c r="Y344"/>
  <c r="T344"/>
  <c r="P344"/>
  <c r="R343"/>
  <c r="O340"/>
  <c r="W340" s="1"/>
  <c r="Q340"/>
  <c r="S340"/>
  <c r="Z340"/>
  <c r="P339"/>
  <c r="T339"/>
  <c r="O338"/>
  <c r="W338" s="1"/>
  <c r="Q338"/>
  <c r="S338"/>
  <c r="Y338"/>
  <c r="AV336"/>
  <c r="AL336"/>
  <c r="T334"/>
  <c r="P334"/>
  <c r="Y328"/>
  <c r="T328"/>
  <c r="P328"/>
  <c r="R327"/>
  <c r="O324"/>
  <c r="W324" s="1"/>
  <c r="Q324"/>
  <c r="S324"/>
  <c r="Z324"/>
  <c r="P323"/>
  <c r="T323"/>
  <c r="O322"/>
  <c r="W322" s="1"/>
  <c r="Q322"/>
  <c r="S322"/>
  <c r="Y322"/>
  <c r="AV320"/>
  <c r="AL320"/>
  <c r="T318"/>
  <c r="P318"/>
  <c r="Y312"/>
  <c r="T312"/>
  <c r="P312"/>
  <c r="R311"/>
  <c r="O308"/>
  <c r="W308" s="1"/>
  <c r="Q308"/>
  <c r="S308"/>
  <c r="Z308"/>
  <c r="P307"/>
  <c r="T307"/>
  <c r="O306"/>
  <c r="W306" s="1"/>
  <c r="Q306"/>
  <c r="S306"/>
  <c r="Y306"/>
  <c r="AV304"/>
  <c r="AL304"/>
  <c r="T302"/>
  <c r="P302"/>
  <c r="Y296"/>
  <c r="T296"/>
  <c r="P296"/>
  <c r="R295"/>
  <c r="O292"/>
  <c r="W292" s="1"/>
  <c r="Q292"/>
  <c r="S292"/>
  <c r="Z292"/>
  <c r="P291"/>
  <c r="T291"/>
  <c r="O290"/>
  <c r="W290" s="1"/>
  <c r="Q290"/>
  <c r="S290"/>
  <c r="Y290"/>
  <c r="AV288"/>
  <c r="AL288"/>
  <c r="T286"/>
  <c r="P286"/>
  <c r="AS280"/>
  <c r="O278"/>
  <c r="W278" s="1"/>
  <c r="Q278"/>
  <c r="S278"/>
  <c r="Y278"/>
  <c r="P278"/>
  <c r="T278"/>
  <c r="AA276"/>
  <c r="AN276"/>
  <c r="AO276" s="1"/>
  <c r="AQ276" s="1"/>
  <c r="Z274"/>
  <c r="AA274" s="1"/>
  <c r="R274"/>
  <c r="O256"/>
  <c r="W256" s="1"/>
  <c r="Q256"/>
  <c r="S256"/>
  <c r="Z256"/>
  <c r="P256"/>
  <c r="T256"/>
  <c r="Y256"/>
  <c r="Y255"/>
  <c r="AS252"/>
  <c r="Z244"/>
  <c r="R244"/>
  <c r="Z232"/>
  <c r="R232"/>
  <c r="O230"/>
  <c r="W230" s="1"/>
  <c r="Q230"/>
  <c r="S230"/>
  <c r="Z230"/>
  <c r="P230"/>
  <c r="T230"/>
  <c r="Y230"/>
  <c r="Y229"/>
  <c r="O226"/>
  <c r="W226" s="1"/>
  <c r="Q226"/>
  <c r="S226"/>
  <c r="Z226"/>
  <c r="P226"/>
  <c r="T226"/>
  <c r="Y226"/>
  <c r="Y225"/>
  <c r="O224"/>
  <c r="W224" s="1"/>
  <c r="Q224"/>
  <c r="S224"/>
  <c r="Y224"/>
  <c r="P224"/>
  <c r="T224"/>
  <c r="AF218"/>
  <c r="AT218" s="1"/>
  <c r="AL218"/>
  <c r="AV218"/>
  <c r="AA218"/>
  <c r="AN218"/>
  <c r="AO218" s="1"/>
  <c r="AQ218" s="1"/>
  <c r="P215"/>
  <c r="R215"/>
  <c r="AA214"/>
  <c r="AN214"/>
  <c r="AO214" s="1"/>
  <c r="AQ214" s="1"/>
  <c r="AT210"/>
  <c r="R210"/>
  <c r="P209"/>
  <c r="T209"/>
  <c r="R209"/>
  <c r="O199"/>
  <c r="W199" s="1"/>
  <c r="Q199"/>
  <c r="S199"/>
  <c r="Z199"/>
  <c r="P199"/>
  <c r="T199"/>
  <c r="Y199"/>
  <c r="Y198"/>
  <c r="AF193"/>
  <c r="AV193"/>
  <c r="R191"/>
  <c r="P190"/>
  <c r="T190"/>
  <c r="R190"/>
  <c r="O183"/>
  <c r="W183" s="1"/>
  <c r="Q183"/>
  <c r="S183"/>
  <c r="Z183"/>
  <c r="P183"/>
  <c r="T183"/>
  <c r="Y183"/>
  <c r="Y182"/>
  <c r="AF177"/>
  <c r="AV177"/>
  <c r="R175"/>
  <c r="P174"/>
  <c r="T174"/>
  <c r="R174"/>
  <c r="O167"/>
  <c r="W167" s="1"/>
  <c r="Q167"/>
  <c r="S167"/>
  <c r="Z167"/>
  <c r="P167"/>
  <c r="T167"/>
  <c r="Y167"/>
  <c r="Y166"/>
  <c r="AF161"/>
  <c r="AV161"/>
  <c r="R159"/>
  <c r="P158"/>
  <c r="T158"/>
  <c r="R158"/>
  <c r="O132"/>
  <c r="W132" s="1"/>
  <c r="Q132"/>
  <c r="S132"/>
  <c r="Y132"/>
  <c r="P132"/>
  <c r="T132"/>
  <c r="R132"/>
  <c r="Z132"/>
  <c r="AF130"/>
  <c r="AV130"/>
  <c r="AA130"/>
  <c r="AN130"/>
  <c r="AO130" s="1"/>
  <c r="AQ130" s="1"/>
  <c r="P113"/>
  <c r="T113"/>
  <c r="R113"/>
  <c r="Y113"/>
  <c r="O106"/>
  <c r="W106" s="1"/>
  <c r="Q106"/>
  <c r="S106"/>
  <c r="Y106"/>
  <c r="P106"/>
  <c r="T106"/>
  <c r="R106"/>
  <c r="Z106"/>
  <c r="P95"/>
  <c r="T95"/>
  <c r="R95"/>
  <c r="Y95"/>
  <c r="O92"/>
  <c r="W92" s="1"/>
  <c r="Q92"/>
  <c r="S92"/>
  <c r="Z92"/>
  <c r="P92"/>
  <c r="T92"/>
  <c r="Y92"/>
  <c r="R92"/>
  <c r="O50"/>
  <c r="W50" s="1"/>
  <c r="Q50"/>
  <c r="S50"/>
  <c r="Y50"/>
  <c r="P50"/>
  <c r="T50"/>
  <c r="R50"/>
  <c r="Z50"/>
  <c r="AA45"/>
  <c r="AH45" s="1"/>
  <c r="AN45"/>
  <c r="AO45" s="1"/>
  <c r="AI551"/>
  <c r="AI547"/>
  <c r="AI519"/>
  <c r="AI515"/>
  <c r="AI487"/>
  <c r="AI483"/>
  <c r="AI455"/>
  <c r="AI451"/>
  <c r="AQ437"/>
  <c r="AI423"/>
  <c r="AI419"/>
  <c r="P283"/>
  <c r="T283"/>
  <c r="O282"/>
  <c r="W282" s="1"/>
  <c r="Q282"/>
  <c r="S282"/>
  <c r="Y282"/>
  <c r="AT272"/>
  <c r="AA272"/>
  <c r="AH272" s="1"/>
  <c r="AN272"/>
  <c r="AO272" s="1"/>
  <c r="AQ272" s="1"/>
  <c r="O270"/>
  <c r="W270" s="1"/>
  <c r="Q270"/>
  <c r="S270"/>
  <c r="Y270"/>
  <c r="O268"/>
  <c r="W268" s="1"/>
  <c r="Q268"/>
  <c r="S268"/>
  <c r="Z268"/>
  <c r="P267"/>
  <c r="T267"/>
  <c r="O266"/>
  <c r="W266" s="1"/>
  <c r="Q266"/>
  <c r="S266"/>
  <c r="Y266"/>
  <c r="O264"/>
  <c r="W264" s="1"/>
  <c r="Q264"/>
  <c r="S264"/>
  <c r="Z264"/>
  <c r="P263"/>
  <c r="T263"/>
  <c r="AF262"/>
  <c r="AV262"/>
  <c r="AT260"/>
  <c r="AA260"/>
  <c r="AN260"/>
  <c r="AO260" s="1"/>
  <c r="AQ260" s="1"/>
  <c r="P247"/>
  <c r="R247"/>
  <c r="AA246"/>
  <c r="AN246"/>
  <c r="AO246" s="1"/>
  <c r="AQ246" s="1"/>
  <c r="AA242"/>
  <c r="AN242"/>
  <c r="AO242" s="1"/>
  <c r="AQ242" s="1"/>
  <c r="P239"/>
  <c r="R239"/>
  <c r="O238"/>
  <c r="W238" s="1"/>
  <c r="Q238"/>
  <c r="S238"/>
  <c r="Z238"/>
  <c r="P237"/>
  <c r="T237"/>
  <c r="P235"/>
  <c r="R235"/>
  <c r="O234"/>
  <c r="W234" s="1"/>
  <c r="Q234"/>
  <c r="S234"/>
  <c r="Z234"/>
  <c r="P233"/>
  <c r="T233"/>
  <c r="AT222"/>
  <c r="AA222"/>
  <c r="AN222"/>
  <c r="AO222" s="1"/>
  <c r="AQ222" s="1"/>
  <c r="O220"/>
  <c r="W220" s="1"/>
  <c r="Q220"/>
  <c r="S220"/>
  <c r="Y220"/>
  <c r="AA212"/>
  <c r="AB212" s="1"/>
  <c r="AN212"/>
  <c r="AO212" s="1"/>
  <c r="AQ212" s="1"/>
  <c r="O212"/>
  <c r="W212" s="1"/>
  <c r="Q212"/>
  <c r="S212"/>
  <c r="Y212"/>
  <c r="AA208"/>
  <c r="AB208" s="1"/>
  <c r="AN208"/>
  <c r="AO208" s="1"/>
  <c r="O208"/>
  <c r="W208" s="1"/>
  <c r="Q208"/>
  <c r="S208"/>
  <c r="Y208"/>
  <c r="O206"/>
  <c r="W206" s="1"/>
  <c r="Q206"/>
  <c r="S206"/>
  <c r="Z206"/>
  <c r="P205"/>
  <c r="T205"/>
  <c r="AF204"/>
  <c r="AV204"/>
  <c r="P203"/>
  <c r="R203"/>
  <c r="AF202"/>
  <c r="AV202"/>
  <c r="AA202"/>
  <c r="AN202"/>
  <c r="AO202" s="1"/>
  <c r="AQ202" s="1"/>
  <c r="O195"/>
  <c r="W195" s="1"/>
  <c r="Q195"/>
  <c r="S195"/>
  <c r="Z195"/>
  <c r="P194"/>
  <c r="T194"/>
  <c r="O187"/>
  <c r="W187" s="1"/>
  <c r="Q187"/>
  <c r="S187"/>
  <c r="Z187"/>
  <c r="P186"/>
  <c r="T186"/>
  <c r="O179"/>
  <c r="W179" s="1"/>
  <c r="Q179"/>
  <c r="S179"/>
  <c r="Z179"/>
  <c r="P178"/>
  <c r="T178"/>
  <c r="O171"/>
  <c r="W171" s="1"/>
  <c r="Q171"/>
  <c r="S171"/>
  <c r="Z171"/>
  <c r="P170"/>
  <c r="T170"/>
  <c r="O163"/>
  <c r="W163" s="1"/>
  <c r="Q163"/>
  <c r="S163"/>
  <c r="Z163"/>
  <c r="P162"/>
  <c r="T162"/>
  <c r="O155"/>
  <c r="W155" s="1"/>
  <c r="Q155"/>
  <c r="S155"/>
  <c r="Z155"/>
  <c r="P154"/>
  <c r="T154"/>
  <c r="AS143"/>
  <c r="O141"/>
  <c r="W141" s="1"/>
  <c r="Q141"/>
  <c r="S141"/>
  <c r="Y141"/>
  <c r="P141"/>
  <c r="T141"/>
  <c r="AF139"/>
  <c r="AV139"/>
  <c r="AA139"/>
  <c r="AN139"/>
  <c r="AO139" s="1"/>
  <c r="AQ139" s="1"/>
  <c r="AF133"/>
  <c r="AV133"/>
  <c r="O128"/>
  <c r="W128" s="1"/>
  <c r="Q128"/>
  <c r="S128"/>
  <c r="Y128"/>
  <c r="P128"/>
  <c r="T128"/>
  <c r="O114"/>
  <c r="W114" s="1"/>
  <c r="Q114"/>
  <c r="S114"/>
  <c r="Z114"/>
  <c r="P114"/>
  <c r="T114"/>
  <c r="Y114"/>
  <c r="O112"/>
  <c r="W112" s="1"/>
  <c r="Q112"/>
  <c r="S112"/>
  <c r="Y112"/>
  <c r="P112"/>
  <c r="T112"/>
  <c r="O104"/>
  <c r="W104" s="1"/>
  <c r="Q104"/>
  <c r="S104"/>
  <c r="Z104"/>
  <c r="P104"/>
  <c r="T104"/>
  <c r="Y104"/>
  <c r="O102"/>
  <c r="W102" s="1"/>
  <c r="Q102"/>
  <c r="S102"/>
  <c r="Y102"/>
  <c r="P102"/>
  <c r="T102"/>
  <c r="O96"/>
  <c r="W96" s="1"/>
  <c r="Q96"/>
  <c r="S96"/>
  <c r="Z96"/>
  <c r="P96"/>
  <c r="T96"/>
  <c r="Y96"/>
  <c r="O94"/>
  <c r="W94" s="1"/>
  <c r="Q94"/>
  <c r="S94"/>
  <c r="Y94"/>
  <c r="P94"/>
  <c r="T94"/>
  <c r="P91"/>
  <c r="T91"/>
  <c r="R91"/>
  <c r="AF90"/>
  <c r="AV90"/>
  <c r="AF88"/>
  <c r="AL88"/>
  <c r="AV88"/>
  <c r="AA88"/>
  <c r="AN88"/>
  <c r="AO88" s="1"/>
  <c r="AQ88" s="1"/>
  <c r="O80"/>
  <c r="W80" s="1"/>
  <c r="Q80"/>
  <c r="S80"/>
  <c r="Z80"/>
  <c r="P80"/>
  <c r="T80"/>
  <c r="Y80"/>
  <c r="AA60"/>
  <c r="AN60"/>
  <c r="AO60" s="1"/>
  <c r="AR60" s="1"/>
  <c r="O33"/>
  <c r="W33" s="1"/>
  <c r="Q33"/>
  <c r="S33"/>
  <c r="Z33"/>
  <c r="P33"/>
  <c r="T33"/>
  <c r="Y33"/>
  <c r="R33"/>
  <c r="O31"/>
  <c r="W31" s="1"/>
  <c r="Q31"/>
  <c r="S31"/>
  <c r="Y31"/>
  <c r="P31"/>
  <c r="T31"/>
  <c r="R31"/>
  <c r="Z31"/>
  <c r="AI222"/>
  <c r="AI218"/>
  <c r="AA151"/>
  <c r="AH151" s="1"/>
  <c r="AN151"/>
  <c r="AO151" s="1"/>
  <c r="AQ151" s="1"/>
  <c r="O149"/>
  <c r="W149" s="1"/>
  <c r="Q149"/>
  <c r="S149"/>
  <c r="Y149"/>
  <c r="AF147"/>
  <c r="AV147"/>
  <c r="AA147"/>
  <c r="AN147"/>
  <c r="AO147" s="1"/>
  <c r="AQ147" s="1"/>
  <c r="O145"/>
  <c r="W145" s="1"/>
  <c r="Q145"/>
  <c r="S145"/>
  <c r="Y145"/>
  <c r="AT135"/>
  <c r="AA135"/>
  <c r="AH135" s="1"/>
  <c r="AN135"/>
  <c r="AO135" s="1"/>
  <c r="AQ135" s="1"/>
  <c r="AT126"/>
  <c r="AA126"/>
  <c r="AH126" s="1"/>
  <c r="AN126"/>
  <c r="AO126" s="1"/>
  <c r="AQ126" s="1"/>
  <c r="O124"/>
  <c r="W124" s="1"/>
  <c r="Q124"/>
  <c r="S124"/>
  <c r="Y124"/>
  <c r="AA122"/>
  <c r="AN122"/>
  <c r="AO122" s="1"/>
  <c r="AQ122" s="1"/>
  <c r="O118"/>
  <c r="W118" s="1"/>
  <c r="Q118"/>
  <c r="S118"/>
  <c r="Z118"/>
  <c r="P117"/>
  <c r="T117"/>
  <c r="AT110"/>
  <c r="AA110"/>
  <c r="AN110"/>
  <c r="AO110" s="1"/>
  <c r="AQ110" s="1"/>
  <c r="AA108"/>
  <c r="AN108"/>
  <c r="AO108" s="1"/>
  <c r="AQ108" s="1"/>
  <c r="AA100"/>
  <c r="AN100"/>
  <c r="AO100" s="1"/>
  <c r="AQ100" s="1"/>
  <c r="O84"/>
  <c r="W84" s="1"/>
  <c r="Q84"/>
  <c r="S84"/>
  <c r="Z84"/>
  <c r="P83"/>
  <c r="T83"/>
  <c r="O58"/>
  <c r="W58" s="1"/>
  <c r="Q58"/>
  <c r="S58"/>
  <c r="Y58"/>
  <c r="P58"/>
  <c r="T58"/>
  <c r="AA52"/>
  <c r="AH52" s="1"/>
  <c r="AN52"/>
  <c r="AO52" s="1"/>
  <c r="O43"/>
  <c r="W43" s="1"/>
  <c r="Q43"/>
  <c r="S43"/>
  <c r="Y43"/>
  <c r="P43"/>
  <c r="T43"/>
  <c r="AA36"/>
  <c r="AH36" s="1"/>
  <c r="AN36"/>
  <c r="AO36" s="1"/>
  <c r="AQ36" s="1"/>
  <c r="P32"/>
  <c r="T32"/>
  <c r="R32"/>
  <c r="P30"/>
  <c r="T30"/>
  <c r="R30"/>
  <c r="AA27"/>
  <c r="AN27"/>
  <c r="AO27" s="1"/>
  <c r="O76"/>
  <c r="W76" s="1"/>
  <c r="Q76"/>
  <c r="S76"/>
  <c r="P75"/>
  <c r="T75"/>
  <c r="AA72"/>
  <c r="AN72"/>
  <c r="AO72" s="1"/>
  <c r="AR72" s="1"/>
  <c r="O70"/>
  <c r="W70" s="1"/>
  <c r="Q70"/>
  <c r="S70"/>
  <c r="Y70"/>
  <c r="O68"/>
  <c r="W68" s="1"/>
  <c r="Q68"/>
  <c r="S68"/>
  <c r="Z68"/>
  <c r="P67"/>
  <c r="T67"/>
  <c r="AA64"/>
  <c r="AN64"/>
  <c r="AO64" s="1"/>
  <c r="O62"/>
  <c r="W62" s="1"/>
  <c r="Q62"/>
  <c r="S62"/>
  <c r="Y62"/>
  <c r="AS60"/>
  <c r="AV60" s="1"/>
  <c r="AA56"/>
  <c r="AN56"/>
  <c r="AO56" s="1"/>
  <c r="O54"/>
  <c r="W54" s="1"/>
  <c r="Q54"/>
  <c r="S54"/>
  <c r="Y54"/>
  <c r="AS52"/>
  <c r="AV52" s="1"/>
  <c r="AA48"/>
  <c r="AN48"/>
  <c r="AO48" s="1"/>
  <c r="O47"/>
  <c r="W47" s="1"/>
  <c r="Q47"/>
  <c r="S47"/>
  <c r="Y47"/>
  <c r="AS45"/>
  <c r="AV45" s="1"/>
  <c r="O40"/>
  <c r="W40" s="1"/>
  <c r="Q40"/>
  <c r="S40"/>
  <c r="Z40"/>
  <c r="P39"/>
  <c r="T39"/>
  <c r="O38"/>
  <c r="W38" s="1"/>
  <c r="Q38"/>
  <c r="S38"/>
  <c r="Y38"/>
  <c r="AS27"/>
  <c r="AV27" s="1"/>
  <c r="AS36"/>
  <c r="AV36" s="1"/>
  <c r="AF669"/>
  <c r="AV669"/>
  <c r="AH667"/>
  <c r="AR667"/>
  <c r="AF659"/>
  <c r="AL659"/>
  <c r="AF653"/>
  <c r="AR653" s="1"/>
  <c r="AV653"/>
  <c r="AF643"/>
  <c r="AL643"/>
  <c r="AV643"/>
  <c r="AF637"/>
  <c r="AV637"/>
  <c r="AF627"/>
  <c r="AL627"/>
  <c r="AV627"/>
  <c r="AF621"/>
  <c r="AV621"/>
  <c r="AF607"/>
  <c r="AL607"/>
  <c r="AF591"/>
  <c r="AL591"/>
  <c r="AF575"/>
  <c r="AL575"/>
  <c r="AF559"/>
  <c r="AL559"/>
  <c r="AF543"/>
  <c r="AL543"/>
  <c r="AF527"/>
  <c r="AL527"/>
  <c r="AF511"/>
  <c r="AL511"/>
  <c r="AF495"/>
  <c r="AL495"/>
  <c r="AF479"/>
  <c r="AL479"/>
  <c r="AF463"/>
  <c r="AL463"/>
  <c r="AF447"/>
  <c r="AL447"/>
  <c r="AF431"/>
  <c r="AL431"/>
  <c r="AT415"/>
  <c r="AR415"/>
  <c r="AF663"/>
  <c r="AL663"/>
  <c r="AV659"/>
  <c r="AQ653"/>
  <c r="AF651"/>
  <c r="AL651"/>
  <c r="AV651"/>
  <c r="AF645"/>
  <c r="AV645"/>
  <c r="AF635"/>
  <c r="AL635"/>
  <c r="AV635"/>
  <c r="AF629"/>
  <c r="AV629"/>
  <c r="AF619"/>
  <c r="AL619"/>
  <c r="AV619"/>
  <c r="AF613"/>
  <c r="AV613"/>
  <c r="AH611"/>
  <c r="AR611"/>
  <c r="AV607"/>
  <c r="AF603"/>
  <c r="AL603"/>
  <c r="AF597"/>
  <c r="AV597"/>
  <c r="AV591"/>
  <c r="AF587"/>
  <c r="AL587"/>
  <c r="AH583"/>
  <c r="AR583"/>
  <c r="AF581"/>
  <c r="AV581"/>
  <c r="AH579"/>
  <c r="AR579"/>
  <c r="AV575"/>
  <c r="AF571"/>
  <c r="AL571"/>
  <c r="AH567"/>
  <c r="AR567"/>
  <c r="AF565"/>
  <c r="AV565"/>
  <c r="AV559"/>
  <c r="AF555"/>
  <c r="AL555"/>
  <c r="AH551"/>
  <c r="AR551"/>
  <c r="AF549"/>
  <c r="AV549"/>
  <c r="AH547"/>
  <c r="AR547"/>
  <c r="AV543"/>
  <c r="AF539"/>
  <c r="AL539"/>
  <c r="AF533"/>
  <c r="AV533"/>
  <c r="AV527"/>
  <c r="AF523"/>
  <c r="AL523"/>
  <c r="AR519"/>
  <c r="AF517"/>
  <c r="AV517"/>
  <c r="AR515"/>
  <c r="AV511"/>
  <c r="AF507"/>
  <c r="AL507"/>
  <c r="AF501"/>
  <c r="AV501"/>
  <c r="AV495"/>
  <c r="AF491"/>
  <c r="AL491"/>
  <c r="AR487"/>
  <c r="AF485"/>
  <c r="AV485"/>
  <c r="AH483"/>
  <c r="AR483"/>
  <c r="AV479"/>
  <c r="AF475"/>
  <c r="AL475"/>
  <c r="AF469"/>
  <c r="AV469"/>
  <c r="AV463"/>
  <c r="AF459"/>
  <c r="AL459"/>
  <c r="AR455"/>
  <c r="AF453"/>
  <c r="AV453"/>
  <c r="AH451"/>
  <c r="AR451"/>
  <c r="AV447"/>
  <c r="AF443"/>
  <c r="AL443"/>
  <c r="AF437"/>
  <c r="AV437"/>
  <c r="AV431"/>
  <c r="AF427"/>
  <c r="AL427"/>
  <c r="AH423"/>
  <c r="AR423"/>
  <c r="AF421"/>
  <c r="AV421"/>
  <c r="AT411"/>
  <c r="AF403"/>
  <c r="AL403"/>
  <c r="AF397"/>
  <c r="AV397"/>
  <c r="AF393"/>
  <c r="AV393"/>
  <c r="AF390"/>
  <c r="AV390"/>
  <c r="AH384"/>
  <c r="AF382"/>
  <c r="AV382"/>
  <c r="AF374"/>
  <c r="AV374"/>
  <c r="AH368"/>
  <c r="AR368"/>
  <c r="AF366"/>
  <c r="AV366"/>
  <c r="AF358"/>
  <c r="AV358"/>
  <c r="AH352"/>
  <c r="AF350"/>
  <c r="AV350"/>
  <c r="AF342"/>
  <c r="AV342"/>
  <c r="AH336"/>
  <c r="AR336"/>
  <c r="AF334"/>
  <c r="AV334"/>
  <c r="AF326"/>
  <c r="AV326"/>
  <c r="AH320"/>
  <c r="AF318"/>
  <c r="AV318"/>
  <c r="AF310"/>
  <c r="AV310"/>
  <c r="AH304"/>
  <c r="AR304"/>
  <c r="AF302"/>
  <c r="AV302"/>
  <c r="AF294"/>
  <c r="AV294"/>
  <c r="AH288"/>
  <c r="AF286"/>
  <c r="AV286"/>
  <c r="AH280"/>
  <c r="AR280"/>
  <c r="AF278"/>
  <c r="AV278"/>
  <c r="AS663"/>
  <c r="AI663"/>
  <c r="AS659"/>
  <c r="AI659"/>
  <c r="AS651"/>
  <c r="AI651"/>
  <c r="AH647"/>
  <c r="AS643"/>
  <c r="AI643"/>
  <c r="AS635"/>
  <c r="AI635"/>
  <c r="AH631"/>
  <c r="AS627"/>
  <c r="AI627"/>
  <c r="AS619"/>
  <c r="AI619"/>
  <c r="AH615"/>
  <c r="AS607"/>
  <c r="AI607"/>
  <c r="AS603"/>
  <c r="AI603"/>
  <c r="AS591"/>
  <c r="AI591"/>
  <c r="AS587"/>
  <c r="AI587"/>
  <c r="AS575"/>
  <c r="AI575"/>
  <c r="AS571"/>
  <c r="AI571"/>
  <c r="AS559"/>
  <c r="AI559"/>
  <c r="AS555"/>
  <c r="AI555"/>
  <c r="AS543"/>
  <c r="AI543"/>
  <c r="AS539"/>
  <c r="AI539"/>
  <c r="AS527"/>
  <c r="AI527"/>
  <c r="AS523"/>
  <c r="AI523"/>
  <c r="AS511"/>
  <c r="AI511"/>
  <c r="AS507"/>
  <c r="AI507"/>
  <c r="AS495"/>
  <c r="AI495"/>
  <c r="AS491"/>
  <c r="AI491"/>
  <c r="AS479"/>
  <c r="AI479"/>
  <c r="AS475"/>
  <c r="AI475"/>
  <c r="AS463"/>
  <c r="AI463"/>
  <c r="AS459"/>
  <c r="AI459"/>
  <c r="AS447"/>
  <c r="AI447"/>
  <c r="AS443"/>
  <c r="AI443"/>
  <c r="AS431"/>
  <c r="AI431"/>
  <c r="AS427"/>
  <c r="AI427"/>
  <c r="AR419"/>
  <c r="AS415"/>
  <c r="AL415"/>
  <c r="AI415"/>
  <c r="AS411"/>
  <c r="AL411"/>
  <c r="AI411"/>
  <c r="AR407"/>
  <c r="AV403"/>
  <c r="AF388"/>
  <c r="AL388"/>
  <c r="AV386"/>
  <c r="AF380"/>
  <c r="AL380"/>
  <c r="AV378"/>
  <c r="AF372"/>
  <c r="AL372"/>
  <c r="AV370"/>
  <c r="AF364"/>
  <c r="AL364"/>
  <c r="AV362"/>
  <c r="AF356"/>
  <c r="AL356"/>
  <c r="AV354"/>
  <c r="AF348"/>
  <c r="AL348"/>
  <c r="AV346"/>
  <c r="AF340"/>
  <c r="AL340"/>
  <c r="AV338"/>
  <c r="AF332"/>
  <c r="AL332"/>
  <c r="AV330"/>
  <c r="AF324"/>
  <c r="AL324"/>
  <c r="AV322"/>
  <c r="AF316"/>
  <c r="AL316"/>
  <c r="AV314"/>
  <c r="AF308"/>
  <c r="AL308"/>
  <c r="AV306"/>
  <c r="AF300"/>
  <c r="AL300"/>
  <c r="AV298"/>
  <c r="AF292"/>
  <c r="AL292"/>
  <c r="AV290"/>
  <c r="AF284"/>
  <c r="AL284"/>
  <c r="AV282"/>
  <c r="AF276"/>
  <c r="AL276"/>
  <c r="AF256"/>
  <c r="AL256"/>
  <c r="AR252"/>
  <c r="AF242"/>
  <c r="AL242"/>
  <c r="AF236"/>
  <c r="AV236"/>
  <c r="AF226"/>
  <c r="AL226"/>
  <c r="AH222"/>
  <c r="AR222"/>
  <c r="AF220"/>
  <c r="AV220"/>
  <c r="AR218"/>
  <c r="AT206"/>
  <c r="AT195"/>
  <c r="AT187"/>
  <c r="AT179"/>
  <c r="AT171"/>
  <c r="AT163"/>
  <c r="AT155"/>
  <c r="AH147"/>
  <c r="AT147"/>
  <c r="AH139"/>
  <c r="AR139"/>
  <c r="AT139"/>
  <c r="AH130"/>
  <c r="AT130"/>
  <c r="AI407"/>
  <c r="AS403"/>
  <c r="AI403"/>
  <c r="AS388"/>
  <c r="AS380"/>
  <c r="AS372"/>
  <c r="AS364"/>
  <c r="AS356"/>
  <c r="AS348"/>
  <c r="AS340"/>
  <c r="AS332"/>
  <c r="AS324"/>
  <c r="AS316"/>
  <c r="AS308"/>
  <c r="AS300"/>
  <c r="AS292"/>
  <c r="AS284"/>
  <c r="AS276"/>
  <c r="AV270"/>
  <c r="AT268"/>
  <c r="AF264"/>
  <c r="AL264"/>
  <c r="AH260"/>
  <c r="AV256"/>
  <c r="AF246"/>
  <c r="AL246"/>
  <c r="AV242"/>
  <c r="AF230"/>
  <c r="AL230"/>
  <c r="AV226"/>
  <c r="AF214"/>
  <c r="AL214"/>
  <c r="AR202"/>
  <c r="AS206"/>
  <c r="AL206"/>
  <c r="AI206"/>
  <c r="AS202"/>
  <c r="AL202"/>
  <c r="AI202"/>
  <c r="AV197"/>
  <c r="AS195"/>
  <c r="AL195"/>
  <c r="AV189"/>
  <c r="AS187"/>
  <c r="AL187"/>
  <c r="AV181"/>
  <c r="AS179"/>
  <c r="AL179"/>
  <c r="AV173"/>
  <c r="AS171"/>
  <c r="AL171"/>
  <c r="AV165"/>
  <c r="AS163"/>
  <c r="AL163"/>
  <c r="AV157"/>
  <c r="AS155"/>
  <c r="AL155"/>
  <c r="AR151"/>
  <c r="AV149"/>
  <c r="AS147"/>
  <c r="AL147"/>
  <c r="AR143"/>
  <c r="AV141"/>
  <c r="AS139"/>
  <c r="AL139"/>
  <c r="AR135"/>
  <c r="AV132"/>
  <c r="AS130"/>
  <c r="AL130"/>
  <c r="AR126"/>
  <c r="AF122"/>
  <c r="AL122"/>
  <c r="AV120"/>
  <c r="AF114"/>
  <c r="AL114"/>
  <c r="AV112"/>
  <c r="AF100"/>
  <c r="AL100"/>
  <c r="AH72"/>
  <c r="AT72"/>
  <c r="AH64"/>
  <c r="AT64"/>
  <c r="AR64"/>
  <c r="AH60"/>
  <c r="AT60"/>
  <c r="AH56"/>
  <c r="AT56"/>
  <c r="AR56"/>
  <c r="AT52"/>
  <c r="AR52"/>
  <c r="AH48"/>
  <c r="AT48"/>
  <c r="AR48"/>
  <c r="AT45"/>
  <c r="AR45"/>
  <c r="AH27"/>
  <c r="AT27"/>
  <c r="AR27"/>
  <c r="AS264"/>
  <c r="AS256"/>
  <c r="AS246"/>
  <c r="AI246"/>
  <c r="AS242"/>
  <c r="AI242"/>
  <c r="AS230"/>
  <c r="AI230"/>
  <c r="AS226"/>
  <c r="AI226"/>
  <c r="AS214"/>
  <c r="AI214"/>
  <c r="AF124"/>
  <c r="AV124"/>
  <c r="AF116"/>
  <c r="AV116"/>
  <c r="AH110"/>
  <c r="AR110"/>
  <c r="AF108"/>
  <c r="AR108" s="1"/>
  <c r="AL108"/>
  <c r="AV108"/>
  <c r="AV100"/>
  <c r="AT92"/>
  <c r="AT84"/>
  <c r="AT80"/>
  <c r="AT76"/>
  <c r="AT68"/>
  <c r="AS122"/>
  <c r="AS114"/>
  <c r="AS108"/>
  <c r="AS100"/>
  <c r="AS92"/>
  <c r="AL92"/>
  <c r="AR88"/>
  <c r="AQ72"/>
  <c r="AQ64"/>
  <c r="AU64" s="1"/>
  <c r="AQ56"/>
  <c r="AQ52"/>
  <c r="AQ48"/>
  <c r="AQ45"/>
  <c r="AT40"/>
  <c r="AT36"/>
  <c r="AQ27"/>
  <c r="AR647"/>
  <c r="AT643"/>
  <c r="AT635"/>
  <c r="AR631"/>
  <c r="AT627"/>
  <c r="AT619"/>
  <c r="AR615"/>
  <c r="AR212"/>
  <c r="AT651"/>
  <c r="AR661"/>
  <c r="AR629"/>
  <c r="AR589"/>
  <c r="AR557"/>
  <c r="AR493"/>
  <c r="AR461"/>
  <c r="AR437"/>
  <c r="AR429"/>
  <c r="AR413"/>
  <c r="AR405"/>
  <c r="AK777"/>
  <c r="AU777"/>
  <c r="AK775"/>
  <c r="AU775"/>
  <c r="AK773"/>
  <c r="AU773"/>
  <c r="AK771"/>
  <c r="AU771"/>
  <c r="AK769"/>
  <c r="AU769"/>
  <c r="AK767"/>
  <c r="AU767"/>
  <c r="AK765"/>
  <c r="AU765"/>
  <c r="AK763"/>
  <c r="AU763"/>
  <c r="AK761"/>
  <c r="AU761"/>
  <c r="AK759"/>
  <c r="AU759"/>
  <c r="AK757"/>
  <c r="AU757"/>
  <c r="AK755"/>
  <c r="AU755"/>
  <c r="AK753"/>
  <c r="AU753"/>
  <c r="AK751"/>
  <c r="AU751"/>
  <c r="AK749"/>
  <c r="AU749"/>
  <c r="AK747"/>
  <c r="AU747"/>
  <c r="AK745"/>
  <c r="AU745"/>
  <c r="AK743"/>
  <c r="AU743"/>
  <c r="AK741"/>
  <c r="AU741"/>
  <c r="AK739"/>
  <c r="AU739"/>
  <c r="AK737"/>
  <c r="AU737"/>
  <c r="AK735"/>
  <c r="AU735"/>
  <c r="AK733"/>
  <c r="AU733"/>
  <c r="AK731"/>
  <c r="AU731"/>
  <c r="AK729"/>
  <c r="AU729"/>
  <c r="AK727"/>
  <c r="AU727"/>
  <c r="AK725"/>
  <c r="AU725"/>
  <c r="AK723"/>
  <c r="AU723"/>
  <c r="AK721"/>
  <c r="AU721"/>
  <c r="AK719"/>
  <c r="AU719"/>
  <c r="AK717"/>
  <c r="AU717"/>
  <c r="AK715"/>
  <c r="AU715"/>
  <c r="AK713"/>
  <c r="AU713"/>
  <c r="AK711"/>
  <c r="AU711"/>
  <c r="AK709"/>
  <c r="AU709"/>
  <c r="AK707"/>
  <c r="AU707"/>
  <c r="AK705"/>
  <c r="AU705"/>
  <c r="AK703"/>
  <c r="AU703"/>
  <c r="AK701"/>
  <c r="AU701"/>
  <c r="AK699"/>
  <c r="AU699"/>
  <c r="AK697"/>
  <c r="AU697"/>
  <c r="AK695"/>
  <c r="AU695"/>
  <c r="AK693"/>
  <c r="AU693"/>
  <c r="AK691"/>
  <c r="AU691"/>
  <c r="AK689"/>
  <c r="AU689"/>
  <c r="AK687"/>
  <c r="AU687"/>
  <c r="AK685"/>
  <c r="AU685"/>
  <c r="AK683"/>
  <c r="AU683"/>
  <c r="AK681"/>
  <c r="AU681"/>
  <c r="AK679"/>
  <c r="AU679"/>
  <c r="AK677"/>
  <c r="AU677"/>
  <c r="AK675"/>
  <c r="AU675"/>
  <c r="AQ778"/>
  <c r="AP778"/>
  <c r="AR778"/>
  <c r="AC778"/>
  <c r="AG778"/>
  <c r="AB778"/>
  <c r="AH778"/>
  <c r="U777"/>
  <c r="AQ776"/>
  <c r="AP776"/>
  <c r="AR776"/>
  <c r="AC776"/>
  <c r="AG776"/>
  <c r="AB776"/>
  <c r="AH776"/>
  <c r="AQ774"/>
  <c r="AP774"/>
  <c r="AR774"/>
  <c r="AC774"/>
  <c r="AG774"/>
  <c r="AB774"/>
  <c r="AH774"/>
  <c r="U773"/>
  <c r="AQ772"/>
  <c r="AP772"/>
  <c r="AR772"/>
  <c r="AC772"/>
  <c r="AG772"/>
  <c r="AB772"/>
  <c r="AH772"/>
  <c r="AQ770"/>
  <c r="AP770"/>
  <c r="AR770"/>
  <c r="AC770"/>
  <c r="AG770"/>
  <c r="AB770"/>
  <c r="AH770"/>
  <c r="U769"/>
  <c r="AQ768"/>
  <c r="AP768"/>
  <c r="AR768"/>
  <c r="AC768"/>
  <c r="AG768"/>
  <c r="AB768"/>
  <c r="AH768"/>
  <c r="AQ766"/>
  <c r="AP766"/>
  <c r="AR766"/>
  <c r="AC766"/>
  <c r="AG766"/>
  <c r="AB766"/>
  <c r="AH766"/>
  <c r="U765"/>
  <c r="AQ764"/>
  <c r="AP764"/>
  <c r="AR764"/>
  <c r="AC764"/>
  <c r="AG764"/>
  <c r="AB764"/>
  <c r="AH764"/>
  <c r="AQ762"/>
  <c r="AP762"/>
  <c r="AR762"/>
  <c r="AC762"/>
  <c r="AG762"/>
  <c r="AB762"/>
  <c r="AH762"/>
  <c r="U761"/>
  <c r="AQ760"/>
  <c r="AP760"/>
  <c r="AR760"/>
  <c r="AC760"/>
  <c r="AG760"/>
  <c r="AB760"/>
  <c r="AH760"/>
  <c r="AQ758"/>
  <c r="AP758"/>
  <c r="AR758"/>
  <c r="AC758"/>
  <c r="AG758"/>
  <c r="AB758"/>
  <c r="AH758"/>
  <c r="U757"/>
  <c r="AQ756"/>
  <c r="AP756"/>
  <c r="AR756"/>
  <c r="AC756"/>
  <c r="AG756"/>
  <c r="AB756"/>
  <c r="AH756"/>
  <c r="AQ754"/>
  <c r="AP754"/>
  <c r="AR754"/>
  <c r="AC754"/>
  <c r="AG754"/>
  <c r="AB754"/>
  <c r="AH754"/>
  <c r="U753"/>
  <c r="AQ752"/>
  <c r="AP752"/>
  <c r="AR752"/>
  <c r="AC752"/>
  <c r="AG752"/>
  <c r="AB752"/>
  <c r="AH752"/>
  <c r="AQ750"/>
  <c r="AP750"/>
  <c r="AR750"/>
  <c r="AC750"/>
  <c r="AG750"/>
  <c r="AB750"/>
  <c r="AH750"/>
  <c r="U749"/>
  <c r="AQ748"/>
  <c r="AP748"/>
  <c r="AR748"/>
  <c r="AC748"/>
  <c r="AG748"/>
  <c r="AB748"/>
  <c r="AH748"/>
  <c r="AQ746"/>
  <c r="AP746"/>
  <c r="AR746"/>
  <c r="AC746"/>
  <c r="AG746"/>
  <c r="AB746"/>
  <c r="AH746"/>
  <c r="U745"/>
  <c r="AQ744"/>
  <c r="AP744"/>
  <c r="AR744"/>
  <c r="AC744"/>
  <c r="AG744"/>
  <c r="AB744"/>
  <c r="AH744"/>
  <c r="AQ742"/>
  <c r="AP742"/>
  <c r="AR742"/>
  <c r="AC742"/>
  <c r="AG742"/>
  <c r="AB742"/>
  <c r="AH742"/>
  <c r="U741"/>
  <c r="AQ740"/>
  <c r="AP740"/>
  <c r="AR740"/>
  <c r="AC740"/>
  <c r="AG740"/>
  <c r="AB740"/>
  <c r="AH740"/>
  <c r="AQ738"/>
  <c r="AP738"/>
  <c r="AR738"/>
  <c r="AC738"/>
  <c r="AG738"/>
  <c r="AB738"/>
  <c r="AH738"/>
  <c r="U737"/>
  <c r="AQ736"/>
  <c r="AP736"/>
  <c r="AR736"/>
  <c r="AC736"/>
  <c r="AG736"/>
  <c r="AB736"/>
  <c r="AH736"/>
  <c r="AQ734"/>
  <c r="AP734"/>
  <c r="AR734"/>
  <c r="AC734"/>
  <c r="AG734"/>
  <c r="AB734"/>
  <c r="AH734"/>
  <c r="U733"/>
  <c r="AQ732"/>
  <c r="AP732"/>
  <c r="AR732"/>
  <c r="AC732"/>
  <c r="AG732"/>
  <c r="AB732"/>
  <c r="AH732"/>
  <c r="AQ730"/>
  <c r="AP730"/>
  <c r="AR730"/>
  <c r="AC730"/>
  <c r="AG730"/>
  <c r="AB730"/>
  <c r="AH730"/>
  <c r="U729"/>
  <c r="AQ728"/>
  <c r="AP728"/>
  <c r="AR728"/>
  <c r="AC728"/>
  <c r="AG728"/>
  <c r="AB728"/>
  <c r="AH728"/>
  <c r="AQ726"/>
  <c r="AP726"/>
  <c r="AR726"/>
  <c r="AC726"/>
  <c r="AG726"/>
  <c r="AB726"/>
  <c r="AH726"/>
  <c r="U725"/>
  <c r="AQ724"/>
  <c r="AP724"/>
  <c r="AR724"/>
  <c r="AC724"/>
  <c r="AG724"/>
  <c r="AB724"/>
  <c r="AH724"/>
  <c r="AQ722"/>
  <c r="AP722"/>
  <c r="AR722"/>
  <c r="AC722"/>
  <c r="AG722"/>
  <c r="AB722"/>
  <c r="AH722"/>
  <c r="U721"/>
  <c r="AQ720"/>
  <c r="AP720"/>
  <c r="AR720"/>
  <c r="AC720"/>
  <c r="AG720"/>
  <c r="AB720"/>
  <c r="AH720"/>
  <c r="AQ718"/>
  <c r="AP718"/>
  <c r="AR718"/>
  <c r="AC718"/>
  <c r="AG718"/>
  <c r="AB718"/>
  <c r="AH718"/>
  <c r="U717"/>
  <c r="AQ716"/>
  <c r="AP716"/>
  <c r="AR716"/>
  <c r="AC716"/>
  <c r="AG716"/>
  <c r="AB716"/>
  <c r="AH716"/>
  <c r="AQ714"/>
  <c r="AP714"/>
  <c r="AR714"/>
  <c r="AC714"/>
  <c r="AG714"/>
  <c r="AB714"/>
  <c r="AH714"/>
  <c r="U713"/>
  <c r="AQ712"/>
  <c r="AP712"/>
  <c r="AR712"/>
  <c r="AC712"/>
  <c r="AG712"/>
  <c r="AB712"/>
  <c r="AH712"/>
  <c r="AQ710"/>
  <c r="AP710"/>
  <c r="AR710"/>
  <c r="AC710"/>
  <c r="AG710"/>
  <c r="AB710"/>
  <c r="AH710"/>
  <c r="U709"/>
  <c r="AQ708"/>
  <c r="AP708"/>
  <c r="AR708"/>
  <c r="AC708"/>
  <c r="AG708"/>
  <c r="AB708"/>
  <c r="AH708"/>
  <c r="AQ706"/>
  <c r="AP706"/>
  <c r="AR706"/>
  <c r="AC706"/>
  <c r="AG706"/>
  <c r="AB706"/>
  <c r="AH706"/>
  <c r="U705"/>
  <c r="AQ704"/>
  <c r="AP704"/>
  <c r="AR704"/>
  <c r="AC704"/>
  <c r="AG704"/>
  <c r="AB704"/>
  <c r="AH704"/>
  <c r="AQ702"/>
  <c r="AP702"/>
  <c r="AR702"/>
  <c r="AC702"/>
  <c r="AG702"/>
  <c r="AB702"/>
  <c r="AH702"/>
  <c r="U701"/>
  <c r="AQ700"/>
  <c r="AP700"/>
  <c r="AR700"/>
  <c r="AC700"/>
  <c r="AG700"/>
  <c r="AB700"/>
  <c r="AH700"/>
  <c r="AQ698"/>
  <c r="AP698"/>
  <c r="AR698"/>
  <c r="AC698"/>
  <c r="AG698"/>
  <c r="AB698"/>
  <c r="AH698"/>
  <c r="U697"/>
  <c r="AQ696"/>
  <c r="AP696"/>
  <c r="AR696"/>
  <c r="AC696"/>
  <c r="AG696"/>
  <c r="AB696"/>
  <c r="AH696"/>
  <c r="AQ694"/>
  <c r="AP694"/>
  <c r="AR694"/>
  <c r="AC694"/>
  <c r="AG694"/>
  <c r="AB694"/>
  <c r="AH694"/>
  <c r="U693"/>
  <c r="AQ692"/>
  <c r="AP692"/>
  <c r="AR692"/>
  <c r="AC692"/>
  <c r="AG692"/>
  <c r="AB692"/>
  <c r="AH692"/>
  <c r="AQ690"/>
  <c r="AP690"/>
  <c r="AR690"/>
  <c r="AC690"/>
  <c r="AG690"/>
  <c r="AB690"/>
  <c r="AH690"/>
  <c r="U689"/>
  <c r="AQ688"/>
  <c r="AP688"/>
  <c r="AR688"/>
  <c r="AC688"/>
  <c r="AG688"/>
  <c r="AB688"/>
  <c r="AH688"/>
  <c r="AQ686"/>
  <c r="AP686"/>
  <c r="AR686"/>
  <c r="AC686"/>
  <c r="AG686"/>
  <c r="AB686"/>
  <c r="AH686"/>
  <c r="U685"/>
  <c r="AQ684"/>
  <c r="AP684"/>
  <c r="AR684"/>
  <c r="AC684"/>
  <c r="AG684"/>
  <c r="AB684"/>
  <c r="AH684"/>
  <c r="AQ682"/>
  <c r="AP682"/>
  <c r="AR682"/>
  <c r="AC682"/>
  <c r="AG682"/>
  <c r="AB682"/>
  <c r="AH682"/>
  <c r="U681"/>
  <c r="AQ680"/>
  <c r="AP680"/>
  <c r="AR680"/>
  <c r="AC680"/>
  <c r="AG680"/>
  <c r="AB680"/>
  <c r="AH680"/>
  <c r="AQ678"/>
  <c r="AP678"/>
  <c r="AR678"/>
  <c r="AC678"/>
  <c r="AG678"/>
  <c r="AB678"/>
  <c r="AH678"/>
  <c r="U677"/>
  <c r="AQ676"/>
  <c r="AP676"/>
  <c r="AR676"/>
  <c r="AC676"/>
  <c r="AG676"/>
  <c r="AB676"/>
  <c r="AH676"/>
  <c r="AP674"/>
  <c r="AB674"/>
  <c r="AK673"/>
  <c r="AU673"/>
  <c r="AF672"/>
  <c r="AV672"/>
  <c r="O672"/>
  <c r="W672" s="1"/>
  <c r="Q672"/>
  <c r="U672" s="1"/>
  <c r="S672"/>
  <c r="V672" s="1"/>
  <c r="Z672"/>
  <c r="V671"/>
  <c r="AK669"/>
  <c r="AU669"/>
  <c r="AF668"/>
  <c r="AV668"/>
  <c r="O668"/>
  <c r="W668" s="1"/>
  <c r="Q668"/>
  <c r="U668" s="1"/>
  <c r="S668"/>
  <c r="V668" s="1"/>
  <c r="Z668"/>
  <c r="V667"/>
  <c r="AK665"/>
  <c r="AU665"/>
  <c r="AF664"/>
  <c r="AV664"/>
  <c r="O664"/>
  <c r="W664" s="1"/>
  <c r="Q664"/>
  <c r="U664" s="1"/>
  <c r="S664"/>
  <c r="V664" s="1"/>
  <c r="Z664"/>
  <c r="V663"/>
  <c r="AK661"/>
  <c r="AU661"/>
  <c r="AC661"/>
  <c r="AG661"/>
  <c r="AF660"/>
  <c r="AV660"/>
  <c r="O660"/>
  <c r="W660" s="1"/>
  <c r="Q660"/>
  <c r="U660" s="1"/>
  <c r="S660"/>
  <c r="V660" s="1"/>
  <c r="Z660"/>
  <c r="V659"/>
  <c r="AK657"/>
  <c r="AU657"/>
  <c r="AF656"/>
  <c r="AV656"/>
  <c r="O656"/>
  <c r="W656" s="1"/>
  <c r="Q656"/>
  <c r="U656" s="1"/>
  <c r="S656"/>
  <c r="V656" s="1"/>
  <c r="Z656"/>
  <c r="V655"/>
  <c r="AK653"/>
  <c r="AU653"/>
  <c r="AC653"/>
  <c r="AG653"/>
  <c r="AF652"/>
  <c r="AV652"/>
  <c r="O652"/>
  <c r="W652" s="1"/>
  <c r="Q652"/>
  <c r="U652" s="1"/>
  <c r="S652"/>
  <c r="V652" s="1"/>
  <c r="Z652"/>
  <c r="V651"/>
  <c r="AK649"/>
  <c r="AU649"/>
  <c r="AF648"/>
  <c r="AV648"/>
  <c r="O648"/>
  <c r="W648" s="1"/>
  <c r="Q648"/>
  <c r="U648" s="1"/>
  <c r="S648"/>
  <c r="V648" s="1"/>
  <c r="Z648"/>
  <c r="V647"/>
  <c r="AK645"/>
  <c r="AU645"/>
  <c r="AF644"/>
  <c r="AV644"/>
  <c r="O644"/>
  <c r="W644" s="1"/>
  <c r="Q644"/>
  <c r="U644" s="1"/>
  <c r="S644"/>
  <c r="V644" s="1"/>
  <c r="Z644"/>
  <c r="V643"/>
  <c r="AK641"/>
  <c r="AU641"/>
  <c r="AF640"/>
  <c r="AV640"/>
  <c r="O640"/>
  <c r="W640" s="1"/>
  <c r="Q640"/>
  <c r="U640" s="1"/>
  <c r="S640"/>
  <c r="V640" s="1"/>
  <c r="Z640"/>
  <c r="V639"/>
  <c r="AK637"/>
  <c r="AU637"/>
  <c r="AF636"/>
  <c r="AV636"/>
  <c r="O636"/>
  <c r="W636" s="1"/>
  <c r="Q636"/>
  <c r="U636" s="1"/>
  <c r="S636"/>
  <c r="V636" s="1"/>
  <c r="Z636"/>
  <c r="V635"/>
  <c r="AK633"/>
  <c r="AU633"/>
  <c r="AF632"/>
  <c r="AV632"/>
  <c r="O632"/>
  <c r="W632" s="1"/>
  <c r="Q632"/>
  <c r="U632" s="1"/>
  <c r="S632"/>
  <c r="V632" s="1"/>
  <c r="Z632"/>
  <c r="V631"/>
  <c r="AK629"/>
  <c r="AU629"/>
  <c r="AC629"/>
  <c r="AG629"/>
  <c r="AF628"/>
  <c r="AV628"/>
  <c r="O628"/>
  <c r="W628" s="1"/>
  <c r="Q628"/>
  <c r="U628" s="1"/>
  <c r="S628"/>
  <c r="V628" s="1"/>
  <c r="Z628"/>
  <c r="V627"/>
  <c r="AK625"/>
  <c r="AU625"/>
  <c r="AF624"/>
  <c r="AV624"/>
  <c r="O624"/>
  <c r="W624" s="1"/>
  <c r="Q624"/>
  <c r="U624" s="1"/>
  <c r="S624"/>
  <c r="V624" s="1"/>
  <c r="Z624"/>
  <c r="V623"/>
  <c r="AK621"/>
  <c r="AU621"/>
  <c r="AF620"/>
  <c r="AV620"/>
  <c r="O620"/>
  <c r="W620" s="1"/>
  <c r="Q620"/>
  <c r="U620" s="1"/>
  <c r="S620"/>
  <c r="V620" s="1"/>
  <c r="Z620"/>
  <c r="V619"/>
  <c r="AK617"/>
  <c r="AU617"/>
  <c r="AC617"/>
  <c r="AG617"/>
  <c r="AF616"/>
  <c r="AV616"/>
  <c r="O616"/>
  <c r="W616" s="1"/>
  <c r="Q616"/>
  <c r="U616" s="1"/>
  <c r="S616"/>
  <c r="V616" s="1"/>
  <c r="Z616"/>
  <c r="V615"/>
  <c r="AK613"/>
  <c r="AU613"/>
  <c r="AF612"/>
  <c r="AV612"/>
  <c r="O612"/>
  <c r="W612" s="1"/>
  <c r="Q612"/>
  <c r="U612" s="1"/>
  <c r="S612"/>
  <c r="V612" s="1"/>
  <c r="Z612"/>
  <c r="V611"/>
  <c r="AK609"/>
  <c r="AU609"/>
  <c r="AF608"/>
  <c r="AV608"/>
  <c r="O608"/>
  <c r="W608" s="1"/>
  <c r="Q608"/>
  <c r="U608" s="1"/>
  <c r="S608"/>
  <c r="V608" s="1"/>
  <c r="Z608"/>
  <c r="V607"/>
  <c r="AK605"/>
  <c r="AU605"/>
  <c r="AF604"/>
  <c r="AV604"/>
  <c r="O604"/>
  <c r="W604" s="1"/>
  <c r="Q604"/>
  <c r="U604" s="1"/>
  <c r="S604"/>
  <c r="V604" s="1"/>
  <c r="Z604"/>
  <c r="V603"/>
  <c r="AK601"/>
  <c r="AU601"/>
  <c r="AF600"/>
  <c r="AV600"/>
  <c r="O600"/>
  <c r="W600" s="1"/>
  <c r="Q600"/>
  <c r="U600" s="1"/>
  <c r="S600"/>
  <c r="V600" s="1"/>
  <c r="Z600"/>
  <c r="V599"/>
  <c r="AK597"/>
  <c r="AU597"/>
  <c r="AF596"/>
  <c r="AV596"/>
  <c r="O596"/>
  <c r="W596" s="1"/>
  <c r="Q596"/>
  <c r="U596" s="1"/>
  <c r="S596"/>
  <c r="V596" s="1"/>
  <c r="Z596"/>
  <c r="V595"/>
  <c r="AK593"/>
  <c r="AU593"/>
  <c r="AC593"/>
  <c r="AG593"/>
  <c r="AF592"/>
  <c r="AV592"/>
  <c r="O592"/>
  <c r="W592" s="1"/>
  <c r="Q592"/>
  <c r="U592" s="1"/>
  <c r="S592"/>
  <c r="V592" s="1"/>
  <c r="Z592"/>
  <c r="V591"/>
  <c r="AK589"/>
  <c r="AU589"/>
  <c r="AC589"/>
  <c r="AG589"/>
  <c r="AF588"/>
  <c r="AV588"/>
  <c r="O588"/>
  <c r="W588" s="1"/>
  <c r="Q588"/>
  <c r="U588" s="1"/>
  <c r="S588"/>
  <c r="V588" s="1"/>
  <c r="Z588"/>
  <c r="V587"/>
  <c r="AK585"/>
  <c r="AU585"/>
  <c r="AF584"/>
  <c r="AV584"/>
  <c r="O584"/>
  <c r="W584" s="1"/>
  <c r="Q584"/>
  <c r="U584" s="1"/>
  <c r="S584"/>
  <c r="V584" s="1"/>
  <c r="Z584"/>
  <c r="V583"/>
  <c r="AK581"/>
  <c r="AU581"/>
  <c r="AF580"/>
  <c r="AV580"/>
  <c r="O580"/>
  <c r="W580" s="1"/>
  <c r="Q580"/>
  <c r="U580" s="1"/>
  <c r="S580"/>
  <c r="V580" s="1"/>
  <c r="Z580"/>
  <c r="V579"/>
  <c r="AK577"/>
  <c r="AU577"/>
  <c r="AF576"/>
  <c r="AV576"/>
  <c r="O576"/>
  <c r="W576" s="1"/>
  <c r="Q576"/>
  <c r="U576" s="1"/>
  <c r="S576"/>
  <c r="V576" s="1"/>
  <c r="Z576"/>
  <c r="V575"/>
  <c r="AK573"/>
  <c r="AU573"/>
  <c r="AF572"/>
  <c r="AV572"/>
  <c r="O572"/>
  <c r="W572" s="1"/>
  <c r="Q572"/>
  <c r="U572" s="1"/>
  <c r="S572"/>
  <c r="V572" s="1"/>
  <c r="Z572"/>
  <c r="V571"/>
  <c r="AK569"/>
  <c r="AU569"/>
  <c r="AF568"/>
  <c r="AV568"/>
  <c r="O568"/>
  <c r="W568" s="1"/>
  <c r="Q568"/>
  <c r="U568" s="1"/>
  <c r="S568"/>
  <c r="V568" s="1"/>
  <c r="Z568"/>
  <c r="V567"/>
  <c r="AK565"/>
  <c r="AU565"/>
  <c r="AF564"/>
  <c r="AV564"/>
  <c r="O564"/>
  <c r="W564" s="1"/>
  <c r="Q564"/>
  <c r="U564" s="1"/>
  <c r="S564"/>
  <c r="V564" s="1"/>
  <c r="Z564"/>
  <c r="V563"/>
  <c r="AK561"/>
  <c r="AU561"/>
  <c r="AC561"/>
  <c r="AG561"/>
  <c r="AF560"/>
  <c r="AV560"/>
  <c r="O560"/>
  <c r="W560" s="1"/>
  <c r="Q560"/>
  <c r="U560" s="1"/>
  <c r="S560"/>
  <c r="V560" s="1"/>
  <c r="Z560"/>
  <c r="V559"/>
  <c r="AK557"/>
  <c r="AU557"/>
  <c r="AC557"/>
  <c r="AG557"/>
  <c r="AF556"/>
  <c r="AV556"/>
  <c r="O556"/>
  <c r="W556" s="1"/>
  <c r="Q556"/>
  <c r="U556" s="1"/>
  <c r="S556"/>
  <c r="V556" s="1"/>
  <c r="Z556"/>
  <c r="V555"/>
  <c r="AK553"/>
  <c r="AU553"/>
  <c r="AF552"/>
  <c r="AV552"/>
  <c r="O552"/>
  <c r="W552" s="1"/>
  <c r="Q552"/>
  <c r="U552" s="1"/>
  <c r="S552"/>
  <c r="V552" s="1"/>
  <c r="Z552"/>
  <c r="V551"/>
  <c r="AK549"/>
  <c r="AU549"/>
  <c r="AF548"/>
  <c r="AV548"/>
  <c r="O548"/>
  <c r="W548" s="1"/>
  <c r="Q548"/>
  <c r="U548" s="1"/>
  <c r="S548"/>
  <c r="V548" s="1"/>
  <c r="Z548"/>
  <c r="V547"/>
  <c r="AK545"/>
  <c r="AU545"/>
  <c r="AF544"/>
  <c r="AV544"/>
  <c r="O544"/>
  <c r="W544" s="1"/>
  <c r="Q544"/>
  <c r="U544" s="1"/>
  <c r="S544"/>
  <c r="V544" s="1"/>
  <c r="Z544"/>
  <c r="V543"/>
  <c r="AK541"/>
  <c r="AU541"/>
  <c r="AF540"/>
  <c r="AV540"/>
  <c r="O540"/>
  <c r="W540" s="1"/>
  <c r="Q540"/>
  <c r="U540" s="1"/>
  <c r="S540"/>
  <c r="V540" s="1"/>
  <c r="Z540"/>
  <c r="V539"/>
  <c r="AK537"/>
  <c r="AU537"/>
  <c r="AF536"/>
  <c r="AV536"/>
  <c r="O536"/>
  <c r="W536" s="1"/>
  <c r="Q536"/>
  <c r="U536" s="1"/>
  <c r="S536"/>
  <c r="V536" s="1"/>
  <c r="Z536"/>
  <c r="V535"/>
  <c r="AK533"/>
  <c r="AU533"/>
  <c r="AF532"/>
  <c r="AV532"/>
  <c r="O532"/>
  <c r="W532" s="1"/>
  <c r="Q532"/>
  <c r="U532" s="1"/>
  <c r="S532"/>
  <c r="V532" s="1"/>
  <c r="Z532"/>
  <c r="V531"/>
  <c r="AK529"/>
  <c r="AU529"/>
  <c r="AC529"/>
  <c r="AG529"/>
  <c r="AF528"/>
  <c r="AV528"/>
  <c r="O528"/>
  <c r="W528" s="1"/>
  <c r="Q528"/>
  <c r="U528" s="1"/>
  <c r="S528"/>
  <c r="V528" s="1"/>
  <c r="Z528"/>
  <c r="V527"/>
  <c r="AK525"/>
  <c r="AU525"/>
  <c r="AC525"/>
  <c r="AG525"/>
  <c r="AF524"/>
  <c r="AV524"/>
  <c r="O524"/>
  <c r="W524" s="1"/>
  <c r="Q524"/>
  <c r="U524" s="1"/>
  <c r="S524"/>
  <c r="V524" s="1"/>
  <c r="Z524"/>
  <c r="V523"/>
  <c r="AK521"/>
  <c r="AU521"/>
  <c r="AF520"/>
  <c r="AV520"/>
  <c r="O520"/>
  <c r="W520" s="1"/>
  <c r="Q520"/>
  <c r="U520" s="1"/>
  <c r="S520"/>
  <c r="V520" s="1"/>
  <c r="Z520"/>
  <c r="V519"/>
  <c r="AK517"/>
  <c r="AU517"/>
  <c r="AF516"/>
  <c r="AV516"/>
  <c r="O516"/>
  <c r="W516" s="1"/>
  <c r="Q516"/>
  <c r="U516" s="1"/>
  <c r="S516"/>
  <c r="V516" s="1"/>
  <c r="Z516"/>
  <c r="V515"/>
  <c r="AK513"/>
  <c r="AU513"/>
  <c r="AF512"/>
  <c r="AV512"/>
  <c r="O512"/>
  <c r="W512" s="1"/>
  <c r="Q512"/>
  <c r="U512" s="1"/>
  <c r="S512"/>
  <c r="V512" s="1"/>
  <c r="Z512"/>
  <c r="V511"/>
  <c r="AK509"/>
  <c r="AU509"/>
  <c r="AF508"/>
  <c r="AV508"/>
  <c r="O508"/>
  <c r="W508" s="1"/>
  <c r="Q508"/>
  <c r="U508" s="1"/>
  <c r="S508"/>
  <c r="V508" s="1"/>
  <c r="Z508"/>
  <c r="V507"/>
  <c r="AK505"/>
  <c r="AU505"/>
  <c r="AF504"/>
  <c r="AV504"/>
  <c r="O504"/>
  <c r="W504" s="1"/>
  <c r="Q504"/>
  <c r="U504" s="1"/>
  <c r="S504"/>
  <c r="V504" s="1"/>
  <c r="Z504"/>
  <c r="V503"/>
  <c r="AK501"/>
  <c r="AU501"/>
  <c r="AF500"/>
  <c r="AV500"/>
  <c r="O500"/>
  <c r="W500" s="1"/>
  <c r="Q500"/>
  <c r="U500" s="1"/>
  <c r="S500"/>
  <c r="V500" s="1"/>
  <c r="Z500"/>
  <c r="V499"/>
  <c r="AK497"/>
  <c r="AU497"/>
  <c r="AC497"/>
  <c r="AG497"/>
  <c r="AF496"/>
  <c r="AV496"/>
  <c r="O496"/>
  <c r="W496" s="1"/>
  <c r="Q496"/>
  <c r="U496" s="1"/>
  <c r="S496"/>
  <c r="V496" s="1"/>
  <c r="Z496"/>
  <c r="V495"/>
  <c r="AK493"/>
  <c r="AU493"/>
  <c r="AC493"/>
  <c r="AG493"/>
  <c r="AF492"/>
  <c r="AV492"/>
  <c r="O492"/>
  <c r="W492" s="1"/>
  <c r="Q492"/>
  <c r="U492" s="1"/>
  <c r="S492"/>
  <c r="V492" s="1"/>
  <c r="Z492"/>
  <c r="V491"/>
  <c r="AK489"/>
  <c r="AU489"/>
  <c r="AF488"/>
  <c r="AV488"/>
  <c r="O488"/>
  <c r="W488" s="1"/>
  <c r="Q488"/>
  <c r="U488" s="1"/>
  <c r="S488"/>
  <c r="V488" s="1"/>
  <c r="Z488"/>
  <c r="V487"/>
  <c r="AK485"/>
  <c r="AU485"/>
  <c r="AF484"/>
  <c r="AV484"/>
  <c r="O484"/>
  <c r="W484" s="1"/>
  <c r="Q484"/>
  <c r="U484" s="1"/>
  <c r="S484"/>
  <c r="V484" s="1"/>
  <c r="Z484"/>
  <c r="V483"/>
  <c r="AK481"/>
  <c r="AU481"/>
  <c r="AF480"/>
  <c r="AV480"/>
  <c r="O480"/>
  <c r="W480" s="1"/>
  <c r="Q480"/>
  <c r="U480" s="1"/>
  <c r="S480"/>
  <c r="V480" s="1"/>
  <c r="Z480"/>
  <c r="V479"/>
  <c r="AK477"/>
  <c r="AU477"/>
  <c r="AF476"/>
  <c r="AV476"/>
  <c r="O476"/>
  <c r="W476" s="1"/>
  <c r="Q476"/>
  <c r="U476" s="1"/>
  <c r="S476"/>
  <c r="V476" s="1"/>
  <c r="Z476"/>
  <c r="V475"/>
  <c r="AK473"/>
  <c r="AU473"/>
  <c r="AF472"/>
  <c r="AV472"/>
  <c r="O472"/>
  <c r="W472" s="1"/>
  <c r="Q472"/>
  <c r="U472" s="1"/>
  <c r="S472"/>
  <c r="V472" s="1"/>
  <c r="Z472"/>
  <c r="V471"/>
  <c r="AK469"/>
  <c r="AU469"/>
  <c r="AF468"/>
  <c r="AV468"/>
  <c r="O468"/>
  <c r="W468" s="1"/>
  <c r="Q468"/>
  <c r="U468" s="1"/>
  <c r="S468"/>
  <c r="V468" s="1"/>
  <c r="Z468"/>
  <c r="V467"/>
  <c r="AK465"/>
  <c r="AU465"/>
  <c r="AC465"/>
  <c r="AG465"/>
  <c r="AF464"/>
  <c r="AV464"/>
  <c r="O464"/>
  <c r="W464" s="1"/>
  <c r="Q464"/>
  <c r="U464" s="1"/>
  <c r="S464"/>
  <c r="V464" s="1"/>
  <c r="Z464"/>
  <c r="V463"/>
  <c r="AK461"/>
  <c r="AU461"/>
  <c r="AC461"/>
  <c r="AG461"/>
  <c r="AF460"/>
  <c r="AV460"/>
  <c r="O460"/>
  <c r="W460" s="1"/>
  <c r="Q460"/>
  <c r="U460" s="1"/>
  <c r="S460"/>
  <c r="V460" s="1"/>
  <c r="Z460"/>
  <c r="V459"/>
  <c r="AK457"/>
  <c r="AU457"/>
  <c r="AF456"/>
  <c r="AV456"/>
  <c r="O456"/>
  <c r="W456" s="1"/>
  <c r="Q456"/>
  <c r="U456" s="1"/>
  <c r="S456"/>
  <c r="V456" s="1"/>
  <c r="Z456"/>
  <c r="V455"/>
  <c r="AK453"/>
  <c r="AU453"/>
  <c r="AF452"/>
  <c r="AV452"/>
  <c r="O452"/>
  <c r="W452" s="1"/>
  <c r="Q452"/>
  <c r="U452" s="1"/>
  <c r="S452"/>
  <c r="V452" s="1"/>
  <c r="Z452"/>
  <c r="V451"/>
  <c r="AK449"/>
  <c r="AU449"/>
  <c r="AC449"/>
  <c r="AG449"/>
  <c r="AF448"/>
  <c r="AV448"/>
  <c r="O448"/>
  <c r="W448" s="1"/>
  <c r="Q448"/>
  <c r="U448" s="1"/>
  <c r="S448"/>
  <c r="V448" s="1"/>
  <c r="Z448"/>
  <c r="V447"/>
  <c r="AK445"/>
  <c r="AU445"/>
  <c r="AF444"/>
  <c r="AV444"/>
  <c r="O444"/>
  <c r="W444" s="1"/>
  <c r="Q444"/>
  <c r="U444" s="1"/>
  <c r="S444"/>
  <c r="V444" s="1"/>
  <c r="Z444"/>
  <c r="V443"/>
  <c r="AK441"/>
  <c r="AU441"/>
  <c r="AF440"/>
  <c r="AV440"/>
  <c r="O440"/>
  <c r="W440" s="1"/>
  <c r="Q440"/>
  <c r="U440" s="1"/>
  <c r="S440"/>
  <c r="V440" s="1"/>
  <c r="Z440"/>
  <c r="V439"/>
  <c r="AK437"/>
  <c r="AU437"/>
  <c r="AC437"/>
  <c r="AG437"/>
  <c r="AF436"/>
  <c r="AV436"/>
  <c r="O436"/>
  <c r="W436" s="1"/>
  <c r="Q436"/>
  <c r="U436" s="1"/>
  <c r="S436"/>
  <c r="V436" s="1"/>
  <c r="Z436"/>
  <c r="V435"/>
  <c r="AK433"/>
  <c r="AU433"/>
  <c r="AC433"/>
  <c r="AG433"/>
  <c r="AF432"/>
  <c r="AV432"/>
  <c r="O432"/>
  <c r="W432" s="1"/>
  <c r="Q432"/>
  <c r="U432" s="1"/>
  <c r="S432"/>
  <c r="V432" s="1"/>
  <c r="Z432"/>
  <c r="V431"/>
  <c r="AK429"/>
  <c r="AU429"/>
  <c r="AC429"/>
  <c r="AG429"/>
  <c r="AF428"/>
  <c r="AV428"/>
  <c r="O428"/>
  <c r="W428" s="1"/>
  <c r="Q428"/>
  <c r="U428" s="1"/>
  <c r="S428"/>
  <c r="V428" s="1"/>
  <c r="Z428"/>
  <c r="V427"/>
  <c r="AK425"/>
  <c r="AU425"/>
  <c r="AF424"/>
  <c r="AV424"/>
  <c r="O424"/>
  <c r="W424" s="1"/>
  <c r="Q424"/>
  <c r="U424" s="1"/>
  <c r="S424"/>
  <c r="V424" s="1"/>
  <c r="Z424"/>
  <c r="V423"/>
  <c r="AK421"/>
  <c r="AU421"/>
  <c r="AF420"/>
  <c r="AV420"/>
  <c r="O420"/>
  <c r="W420" s="1"/>
  <c r="Q420"/>
  <c r="U420" s="1"/>
  <c r="S420"/>
  <c r="V420" s="1"/>
  <c r="Z420"/>
  <c r="V419"/>
  <c r="AK417"/>
  <c r="AU417"/>
  <c r="AF416"/>
  <c r="AV416"/>
  <c r="O416"/>
  <c r="W416" s="1"/>
  <c r="Q416"/>
  <c r="U416" s="1"/>
  <c r="S416"/>
  <c r="V416" s="1"/>
  <c r="Z416"/>
  <c r="V415"/>
  <c r="AK413"/>
  <c r="AU413"/>
  <c r="AC413"/>
  <c r="AG413"/>
  <c r="AF412"/>
  <c r="AV412"/>
  <c r="O412"/>
  <c r="W412" s="1"/>
  <c r="Q412"/>
  <c r="U412" s="1"/>
  <c r="S412"/>
  <c r="V412" s="1"/>
  <c r="Z412"/>
  <c r="V411"/>
  <c r="AK409"/>
  <c r="AU409"/>
  <c r="AF408"/>
  <c r="AV408"/>
  <c r="O408"/>
  <c r="W408" s="1"/>
  <c r="Q408"/>
  <c r="U408" s="1"/>
  <c r="S408"/>
  <c r="V408" s="1"/>
  <c r="Z408"/>
  <c r="V407"/>
  <c r="AK405"/>
  <c r="AU405"/>
  <c r="AC405"/>
  <c r="AG405"/>
  <c r="AF404"/>
  <c r="AV404"/>
  <c r="O404"/>
  <c r="W404" s="1"/>
  <c r="Q404"/>
  <c r="U404" s="1"/>
  <c r="S404"/>
  <c r="V404" s="1"/>
  <c r="Z404"/>
  <c r="V403"/>
  <c r="AK401"/>
  <c r="AU401"/>
  <c r="AF400"/>
  <c r="AV400"/>
  <c r="O400"/>
  <c r="W400" s="1"/>
  <c r="Q400"/>
  <c r="U400" s="1"/>
  <c r="S400"/>
  <c r="V400" s="1"/>
  <c r="Z400"/>
  <c r="V399"/>
  <c r="AK397"/>
  <c r="AU397"/>
  <c r="AF396"/>
  <c r="AV396"/>
  <c r="O396"/>
  <c r="W396" s="1"/>
  <c r="Q396"/>
  <c r="U396" s="1"/>
  <c r="S396"/>
  <c r="V396" s="1"/>
  <c r="Z396"/>
  <c r="V395"/>
  <c r="AK393"/>
  <c r="AU393"/>
  <c r="AF392"/>
  <c r="AV392"/>
  <c r="O392"/>
  <c r="W392" s="1"/>
  <c r="Q392"/>
  <c r="U392" s="1"/>
  <c r="S392"/>
  <c r="V392" s="1"/>
  <c r="Z392"/>
  <c r="AP390"/>
  <c r="AS390" s="1"/>
  <c r="AK390"/>
  <c r="AU390"/>
  <c r="AL390"/>
  <c r="AF389"/>
  <c r="AV389"/>
  <c r="AK389"/>
  <c r="O389"/>
  <c r="W389" s="1"/>
  <c r="Q389"/>
  <c r="U389" s="1"/>
  <c r="S389"/>
  <c r="V389" s="1"/>
  <c r="Z389"/>
  <c r="P389"/>
  <c r="T389"/>
  <c r="Y389"/>
  <c r="AI388"/>
  <c r="AD388"/>
  <c r="AJ388"/>
  <c r="AC386"/>
  <c r="AG386"/>
  <c r="AB386"/>
  <c r="V384"/>
  <c r="AP382"/>
  <c r="AS382" s="1"/>
  <c r="AK382"/>
  <c r="AU382"/>
  <c r="AL382"/>
  <c r="AF381"/>
  <c r="AV381"/>
  <c r="AK381"/>
  <c r="O381"/>
  <c r="W381" s="1"/>
  <c r="Q381"/>
  <c r="U381" s="1"/>
  <c r="S381"/>
  <c r="V381" s="1"/>
  <c r="Z381"/>
  <c r="P381"/>
  <c r="T381"/>
  <c r="Y381"/>
  <c r="AI380"/>
  <c r="AD380"/>
  <c r="AJ380"/>
  <c r="AC378"/>
  <c r="AG378"/>
  <c r="AB378"/>
  <c r="V376"/>
  <c r="AP374"/>
  <c r="AS374" s="1"/>
  <c r="AK374"/>
  <c r="AU374"/>
  <c r="AL374"/>
  <c r="AF373"/>
  <c r="AV373"/>
  <c r="AK373"/>
  <c r="O373"/>
  <c r="W373" s="1"/>
  <c r="Q373"/>
  <c r="U373" s="1"/>
  <c r="S373"/>
  <c r="V373" s="1"/>
  <c r="Z373"/>
  <c r="P373"/>
  <c r="T373"/>
  <c r="Y373"/>
  <c r="AI372"/>
  <c r="AD372"/>
  <c r="AJ372"/>
  <c r="AC370"/>
  <c r="AG370"/>
  <c r="AB370"/>
  <c r="V368"/>
  <c r="AP366"/>
  <c r="AS366" s="1"/>
  <c r="AK366"/>
  <c r="AU366"/>
  <c r="AL366"/>
  <c r="AF365"/>
  <c r="AV365"/>
  <c r="AK365"/>
  <c r="O365"/>
  <c r="W365" s="1"/>
  <c r="Q365"/>
  <c r="U365" s="1"/>
  <c r="S365"/>
  <c r="V365" s="1"/>
  <c r="Z365"/>
  <c r="P365"/>
  <c r="T365"/>
  <c r="Y365"/>
  <c r="AI364"/>
  <c r="AD364"/>
  <c r="AJ364"/>
  <c r="AC362"/>
  <c r="AG362"/>
  <c r="AB362"/>
  <c r="V360"/>
  <c r="AP358"/>
  <c r="AS358" s="1"/>
  <c r="AK358"/>
  <c r="AU358"/>
  <c r="AL358"/>
  <c r="AF357"/>
  <c r="AV357"/>
  <c r="AK357"/>
  <c r="O357"/>
  <c r="W357" s="1"/>
  <c r="Q357"/>
  <c r="U357" s="1"/>
  <c r="S357"/>
  <c r="V357" s="1"/>
  <c r="Z357"/>
  <c r="P357"/>
  <c r="T357"/>
  <c r="Y357"/>
  <c r="AI356"/>
  <c r="AD356"/>
  <c r="AJ356"/>
  <c r="AC354"/>
  <c r="AG354"/>
  <c r="AB354"/>
  <c r="V352"/>
  <c r="AP350"/>
  <c r="AS350" s="1"/>
  <c r="AK350"/>
  <c r="AU350"/>
  <c r="AL350"/>
  <c r="AF349"/>
  <c r="AV349"/>
  <c r="AK349"/>
  <c r="O349"/>
  <c r="W349" s="1"/>
  <c r="Q349"/>
  <c r="U349" s="1"/>
  <c r="S349"/>
  <c r="V349" s="1"/>
  <c r="Z349"/>
  <c r="P349"/>
  <c r="T349"/>
  <c r="Y349"/>
  <c r="AI348"/>
  <c r="AD348"/>
  <c r="AJ348"/>
  <c r="AC346"/>
  <c r="AG346"/>
  <c r="AB346"/>
  <c r="V344"/>
  <c r="AP342"/>
  <c r="AS342" s="1"/>
  <c r="AK342"/>
  <c r="AU342"/>
  <c r="AL342"/>
  <c r="AF341"/>
  <c r="AV341"/>
  <c r="AK341"/>
  <c r="O341"/>
  <c r="W341" s="1"/>
  <c r="Q341"/>
  <c r="U341" s="1"/>
  <c r="S341"/>
  <c r="V341" s="1"/>
  <c r="Z341"/>
  <c r="P341"/>
  <c r="T341"/>
  <c r="Y341"/>
  <c r="AI340"/>
  <c r="AD340"/>
  <c r="AJ340"/>
  <c r="AC338"/>
  <c r="AG338"/>
  <c r="AB338"/>
  <c r="V336"/>
  <c r="AP334"/>
  <c r="AS334" s="1"/>
  <c r="AK334"/>
  <c r="AU334"/>
  <c r="AL334"/>
  <c r="AF333"/>
  <c r="AV333"/>
  <c r="AK333"/>
  <c r="O333"/>
  <c r="W333" s="1"/>
  <c r="Q333"/>
  <c r="U333" s="1"/>
  <c r="S333"/>
  <c r="V333" s="1"/>
  <c r="Z333"/>
  <c r="P333"/>
  <c r="T333"/>
  <c r="Y333"/>
  <c r="AI332"/>
  <c r="AD332"/>
  <c r="AJ332"/>
  <c r="AC330"/>
  <c r="AG330"/>
  <c r="AB330"/>
  <c r="V328"/>
  <c r="AP326"/>
  <c r="AS326" s="1"/>
  <c r="AK326"/>
  <c r="AU326"/>
  <c r="AL326"/>
  <c r="AF325"/>
  <c r="AV325"/>
  <c r="AK325"/>
  <c r="O325"/>
  <c r="W325" s="1"/>
  <c r="Q325"/>
  <c r="U325" s="1"/>
  <c r="S325"/>
  <c r="V325" s="1"/>
  <c r="Z325"/>
  <c r="P325"/>
  <c r="T325"/>
  <c r="Y325"/>
  <c r="AI324"/>
  <c r="AD324"/>
  <c r="AJ324"/>
  <c r="AC322"/>
  <c r="AG322"/>
  <c r="AB322"/>
  <c r="V320"/>
  <c r="AP318"/>
  <c r="AS318" s="1"/>
  <c r="AK318"/>
  <c r="AU318"/>
  <c r="AL318"/>
  <c r="AF317"/>
  <c r="AV317"/>
  <c r="AK317"/>
  <c r="O317"/>
  <c r="W317" s="1"/>
  <c r="Q317"/>
  <c r="U317" s="1"/>
  <c r="S317"/>
  <c r="V317" s="1"/>
  <c r="Z317"/>
  <c r="P317"/>
  <c r="T317"/>
  <c r="Y317"/>
  <c r="AI316"/>
  <c r="AD316"/>
  <c r="AJ316"/>
  <c r="AC314"/>
  <c r="AG314"/>
  <c r="AB314"/>
  <c r="V312"/>
  <c r="AP310"/>
  <c r="AS310" s="1"/>
  <c r="AK310"/>
  <c r="AU310"/>
  <c r="AL310"/>
  <c r="AF309"/>
  <c r="AV309"/>
  <c r="AK309"/>
  <c r="O309"/>
  <c r="W309" s="1"/>
  <c r="Q309"/>
  <c r="U309" s="1"/>
  <c r="S309"/>
  <c r="V309" s="1"/>
  <c r="Z309"/>
  <c r="P309"/>
  <c r="T309"/>
  <c r="Y309"/>
  <c r="AI308"/>
  <c r="AD308"/>
  <c r="AJ308"/>
  <c r="AC306"/>
  <c r="AG306"/>
  <c r="AB306"/>
  <c r="V304"/>
  <c r="AP302"/>
  <c r="AS302" s="1"/>
  <c r="AK302"/>
  <c r="AU302"/>
  <c r="AL302"/>
  <c r="AF301"/>
  <c r="AV301"/>
  <c r="AK301"/>
  <c r="O301"/>
  <c r="W301" s="1"/>
  <c r="Q301"/>
  <c r="U301" s="1"/>
  <c r="S301"/>
  <c r="V301" s="1"/>
  <c r="Z301"/>
  <c r="P301"/>
  <c r="T301"/>
  <c r="Y301"/>
  <c r="AI300"/>
  <c r="AD300"/>
  <c r="AJ300"/>
  <c r="AC298"/>
  <c r="AG298"/>
  <c r="AB298"/>
  <c r="V296"/>
  <c r="AP294"/>
  <c r="AS294" s="1"/>
  <c r="AK294"/>
  <c r="AU294"/>
  <c r="AL294"/>
  <c r="AF293"/>
  <c r="AV293"/>
  <c r="AK293"/>
  <c r="O293"/>
  <c r="W293" s="1"/>
  <c r="Q293"/>
  <c r="U293" s="1"/>
  <c r="S293"/>
  <c r="V293" s="1"/>
  <c r="Z293"/>
  <c r="P293"/>
  <c r="T293"/>
  <c r="Y293"/>
  <c r="AI292"/>
  <c r="AD292"/>
  <c r="AJ292"/>
  <c r="AC290"/>
  <c r="AG290"/>
  <c r="AB290"/>
  <c r="V288"/>
  <c r="AP286"/>
  <c r="AS286" s="1"/>
  <c r="AK286"/>
  <c r="AU286"/>
  <c r="AL286"/>
  <c r="AF285"/>
  <c r="AV285"/>
  <c r="AK285"/>
  <c r="O285"/>
  <c r="W285" s="1"/>
  <c r="Q285"/>
  <c r="U285" s="1"/>
  <c r="S285"/>
  <c r="V285" s="1"/>
  <c r="Z285"/>
  <c r="P285"/>
  <c r="T285"/>
  <c r="Y285"/>
  <c r="AI284"/>
  <c r="AD284"/>
  <c r="AJ284"/>
  <c r="AC282"/>
  <c r="AG282"/>
  <c r="AB282"/>
  <c r="V280"/>
  <c r="AP278"/>
  <c r="AS278" s="1"/>
  <c r="AK278"/>
  <c r="AU278"/>
  <c r="AL278"/>
  <c r="AF277"/>
  <c r="AV277"/>
  <c r="AK277"/>
  <c r="O277"/>
  <c r="W277" s="1"/>
  <c r="Q277"/>
  <c r="U277" s="1"/>
  <c r="S277"/>
  <c r="V277" s="1"/>
  <c r="Z277"/>
  <c r="P277"/>
  <c r="T277"/>
  <c r="Y277"/>
  <c r="AI276"/>
  <c r="AD276"/>
  <c r="AJ276"/>
  <c r="AC274"/>
  <c r="AG274"/>
  <c r="AB274"/>
  <c r="V272"/>
  <c r="AP270"/>
  <c r="AS270" s="1"/>
  <c r="AK270"/>
  <c r="AU270"/>
  <c r="AL270"/>
  <c r="AF269"/>
  <c r="AV269"/>
  <c r="AK269"/>
  <c r="O269"/>
  <c r="W269" s="1"/>
  <c r="Q269"/>
  <c r="U269" s="1"/>
  <c r="S269"/>
  <c r="V269" s="1"/>
  <c r="Z269"/>
  <c r="P269"/>
  <c r="T269"/>
  <c r="Y269"/>
  <c r="AI268"/>
  <c r="AD268"/>
  <c r="AJ268"/>
  <c r="AC266"/>
  <c r="AG266"/>
  <c r="AB266"/>
  <c r="V264"/>
  <c r="AP262"/>
  <c r="AS262" s="1"/>
  <c r="AK262"/>
  <c r="AU262"/>
  <c r="AL262"/>
  <c r="AF261"/>
  <c r="AV261"/>
  <c r="AK261"/>
  <c r="O261"/>
  <c r="W261" s="1"/>
  <c r="Q261"/>
  <c r="U261" s="1"/>
  <c r="S261"/>
  <c r="V261" s="1"/>
  <c r="Z261"/>
  <c r="P261"/>
  <c r="T261"/>
  <c r="Y261"/>
  <c r="AI260"/>
  <c r="AD260"/>
  <c r="AJ260"/>
  <c r="AC258"/>
  <c r="AG258"/>
  <c r="AB258"/>
  <c r="V256"/>
  <c r="AP254"/>
  <c r="AS254" s="1"/>
  <c r="AK254"/>
  <c r="AU254"/>
  <c r="AL254"/>
  <c r="AF253"/>
  <c r="AV253"/>
  <c r="AK253"/>
  <c r="O253"/>
  <c r="W253" s="1"/>
  <c r="Q253"/>
  <c r="U253" s="1"/>
  <c r="S253"/>
  <c r="V253" s="1"/>
  <c r="Z253"/>
  <c r="P253"/>
  <c r="T253"/>
  <c r="Y253"/>
  <c r="AI252"/>
  <c r="AD252"/>
  <c r="AJ252"/>
  <c r="AC250"/>
  <c r="AG250"/>
  <c r="AB250"/>
  <c r="AK248"/>
  <c r="AU248"/>
  <c r="AI212"/>
  <c r="AD212"/>
  <c r="AJ212"/>
  <c r="AU778"/>
  <c r="AV777"/>
  <c r="AL777"/>
  <c r="Z777"/>
  <c r="S777"/>
  <c r="V777" s="1"/>
  <c r="Q777"/>
  <c r="AU776"/>
  <c r="AV775"/>
  <c r="AL775"/>
  <c r="Z775"/>
  <c r="S775"/>
  <c r="V775" s="1"/>
  <c r="Q775"/>
  <c r="U775" s="1"/>
  <c r="AU774"/>
  <c r="AV773"/>
  <c r="AL773"/>
  <c r="Z773"/>
  <c r="S773"/>
  <c r="V773" s="1"/>
  <c r="Q773"/>
  <c r="AU772"/>
  <c r="AV771"/>
  <c r="AL771"/>
  <c r="Z771"/>
  <c r="S771"/>
  <c r="V771" s="1"/>
  <c r="Q771"/>
  <c r="U771" s="1"/>
  <c r="AU770"/>
  <c r="AV769"/>
  <c r="AL769"/>
  <c r="Z769"/>
  <c r="S769"/>
  <c r="V769" s="1"/>
  <c r="Q769"/>
  <c r="AU768"/>
  <c r="AV767"/>
  <c r="AL767"/>
  <c r="Z767"/>
  <c r="S767"/>
  <c r="V767" s="1"/>
  <c r="Q767"/>
  <c r="U767" s="1"/>
  <c r="AU766"/>
  <c r="AV765"/>
  <c r="AL765"/>
  <c r="Z765"/>
  <c r="S765"/>
  <c r="V765" s="1"/>
  <c r="Q765"/>
  <c r="AU764"/>
  <c r="AV763"/>
  <c r="AL763"/>
  <c r="Z763"/>
  <c r="S763"/>
  <c r="V763" s="1"/>
  <c r="Q763"/>
  <c r="U763" s="1"/>
  <c r="AU762"/>
  <c r="AV761"/>
  <c r="AL761"/>
  <c r="Z761"/>
  <c r="S761"/>
  <c r="V761" s="1"/>
  <c r="Q761"/>
  <c r="AU760"/>
  <c r="AV759"/>
  <c r="AL759"/>
  <c r="Z759"/>
  <c r="S759"/>
  <c r="V759" s="1"/>
  <c r="Q759"/>
  <c r="U759" s="1"/>
  <c r="AU758"/>
  <c r="AV757"/>
  <c r="AL757"/>
  <c r="Z757"/>
  <c r="S757"/>
  <c r="V757" s="1"/>
  <c r="Q757"/>
  <c r="AU756"/>
  <c r="AV755"/>
  <c r="AL755"/>
  <c r="Z755"/>
  <c r="S755"/>
  <c r="V755" s="1"/>
  <c r="Q755"/>
  <c r="U755" s="1"/>
  <c r="AU754"/>
  <c r="AV753"/>
  <c r="AL753"/>
  <c r="Z753"/>
  <c r="S753"/>
  <c r="V753" s="1"/>
  <c r="Q753"/>
  <c r="AU752"/>
  <c r="AV751"/>
  <c r="AL751"/>
  <c r="Z751"/>
  <c r="S751"/>
  <c r="V751" s="1"/>
  <c r="Q751"/>
  <c r="U751" s="1"/>
  <c r="AU750"/>
  <c r="AV749"/>
  <c r="AL749"/>
  <c r="Z749"/>
  <c r="S749"/>
  <c r="V749" s="1"/>
  <c r="Q749"/>
  <c r="AU748"/>
  <c r="AV747"/>
  <c r="AL747"/>
  <c r="Z747"/>
  <c r="S747"/>
  <c r="V747" s="1"/>
  <c r="Q747"/>
  <c r="U747" s="1"/>
  <c r="AU746"/>
  <c r="AV745"/>
  <c r="AL745"/>
  <c r="Z745"/>
  <c r="S745"/>
  <c r="V745" s="1"/>
  <c r="Q745"/>
  <c r="AU744"/>
  <c r="AV743"/>
  <c r="AL743"/>
  <c r="Z743"/>
  <c r="S743"/>
  <c r="V743" s="1"/>
  <c r="Q743"/>
  <c r="U743" s="1"/>
  <c r="AU742"/>
  <c r="AV741"/>
  <c r="AL741"/>
  <c r="Z741"/>
  <c r="S741"/>
  <c r="V741" s="1"/>
  <c r="Q741"/>
  <c r="AU740"/>
  <c r="AV739"/>
  <c r="AL739"/>
  <c r="Z739"/>
  <c r="S739"/>
  <c r="V739" s="1"/>
  <c r="Q739"/>
  <c r="U739" s="1"/>
  <c r="AU738"/>
  <c r="AV737"/>
  <c r="AL737"/>
  <c r="Z737"/>
  <c r="S737"/>
  <c r="V737" s="1"/>
  <c r="Q737"/>
  <c r="AU736"/>
  <c r="AV735"/>
  <c r="AL735"/>
  <c r="Z735"/>
  <c r="S735"/>
  <c r="V735" s="1"/>
  <c r="Q735"/>
  <c r="U735" s="1"/>
  <c r="AU734"/>
  <c r="AV733"/>
  <c r="AL733"/>
  <c r="Z733"/>
  <c r="S733"/>
  <c r="V733" s="1"/>
  <c r="Q733"/>
  <c r="AU732"/>
  <c r="AV731"/>
  <c r="AL731"/>
  <c r="Z731"/>
  <c r="S731"/>
  <c r="V731" s="1"/>
  <c r="Q731"/>
  <c r="U731" s="1"/>
  <c r="AU730"/>
  <c r="AV729"/>
  <c r="AL729"/>
  <c r="Z729"/>
  <c r="S729"/>
  <c r="V729" s="1"/>
  <c r="Q729"/>
  <c r="AU728"/>
  <c r="AV727"/>
  <c r="AL727"/>
  <c r="Z727"/>
  <c r="S727"/>
  <c r="V727" s="1"/>
  <c r="Q727"/>
  <c r="U727" s="1"/>
  <c r="AU726"/>
  <c r="AV725"/>
  <c r="AL725"/>
  <c r="Z725"/>
  <c r="S725"/>
  <c r="V725" s="1"/>
  <c r="Q725"/>
  <c r="AU724"/>
  <c r="AV723"/>
  <c r="AL723"/>
  <c r="Z723"/>
  <c r="S723"/>
  <c r="V723" s="1"/>
  <c r="Q723"/>
  <c r="U723" s="1"/>
  <c r="AU722"/>
  <c r="AV721"/>
  <c r="AL721"/>
  <c r="Z721"/>
  <c r="S721"/>
  <c r="V721" s="1"/>
  <c r="Q721"/>
  <c r="AU720"/>
  <c r="AV719"/>
  <c r="AL719"/>
  <c r="Z719"/>
  <c r="S719"/>
  <c r="V719" s="1"/>
  <c r="Q719"/>
  <c r="U719" s="1"/>
  <c r="AU718"/>
  <c r="AV717"/>
  <c r="AL717"/>
  <c r="Z717"/>
  <c r="S717"/>
  <c r="V717" s="1"/>
  <c r="Q717"/>
  <c r="AU716"/>
  <c r="AV715"/>
  <c r="AL715"/>
  <c r="Z715"/>
  <c r="S715"/>
  <c r="V715" s="1"/>
  <c r="Q715"/>
  <c r="U715" s="1"/>
  <c r="AU714"/>
  <c r="AV713"/>
  <c r="AL713"/>
  <c r="Z713"/>
  <c r="S713"/>
  <c r="V713" s="1"/>
  <c r="Q713"/>
  <c r="AU712"/>
  <c r="AV711"/>
  <c r="AL711"/>
  <c r="Z711"/>
  <c r="S711"/>
  <c r="V711" s="1"/>
  <c r="Q711"/>
  <c r="U711" s="1"/>
  <c r="AU710"/>
  <c r="AV709"/>
  <c r="AL709"/>
  <c r="Z709"/>
  <c r="S709"/>
  <c r="V709" s="1"/>
  <c r="Q709"/>
  <c r="AU708"/>
  <c r="AV707"/>
  <c r="AL707"/>
  <c r="Z707"/>
  <c r="S707"/>
  <c r="V707" s="1"/>
  <c r="Q707"/>
  <c r="U707" s="1"/>
  <c r="AU706"/>
  <c r="AV705"/>
  <c r="AL705"/>
  <c r="Z705"/>
  <c r="S705"/>
  <c r="V705" s="1"/>
  <c r="Q705"/>
  <c r="AU704"/>
  <c r="AV703"/>
  <c r="AL703"/>
  <c r="Z703"/>
  <c r="S703"/>
  <c r="V703" s="1"/>
  <c r="Q703"/>
  <c r="U703" s="1"/>
  <c r="AU702"/>
  <c r="AV701"/>
  <c r="AL701"/>
  <c r="Z701"/>
  <c r="S701"/>
  <c r="V701" s="1"/>
  <c r="Q701"/>
  <c r="AU700"/>
  <c r="AV699"/>
  <c r="AL699"/>
  <c r="Z699"/>
  <c r="S699"/>
  <c r="V699" s="1"/>
  <c r="Q699"/>
  <c r="U699" s="1"/>
  <c r="AU698"/>
  <c r="AV697"/>
  <c r="AL697"/>
  <c r="Z697"/>
  <c r="S697"/>
  <c r="V697" s="1"/>
  <c r="Q697"/>
  <c r="AU696"/>
  <c r="AV695"/>
  <c r="AL695"/>
  <c r="Z695"/>
  <c r="S695"/>
  <c r="V695" s="1"/>
  <c r="Q695"/>
  <c r="U695" s="1"/>
  <c r="AU694"/>
  <c r="AV693"/>
  <c r="AL693"/>
  <c r="Z693"/>
  <c r="S693"/>
  <c r="V693" s="1"/>
  <c r="Q693"/>
  <c r="AU692"/>
  <c r="AV691"/>
  <c r="AL691"/>
  <c r="Z691"/>
  <c r="S691"/>
  <c r="V691" s="1"/>
  <c r="Q691"/>
  <c r="U691" s="1"/>
  <c r="AU690"/>
  <c r="AV689"/>
  <c r="AL689"/>
  <c r="Z689"/>
  <c r="S689"/>
  <c r="V689" s="1"/>
  <c r="Q689"/>
  <c r="AU688"/>
  <c r="AV687"/>
  <c r="AL687"/>
  <c r="Z687"/>
  <c r="S687"/>
  <c r="V687" s="1"/>
  <c r="Q687"/>
  <c r="U687" s="1"/>
  <c r="AU686"/>
  <c r="AV685"/>
  <c r="AL685"/>
  <c r="Z685"/>
  <c r="S685"/>
  <c r="V685" s="1"/>
  <c r="Q685"/>
  <c r="AU684"/>
  <c r="AV683"/>
  <c r="AL683"/>
  <c r="Z683"/>
  <c r="S683"/>
  <c r="V683" s="1"/>
  <c r="Q683"/>
  <c r="U683" s="1"/>
  <c r="AU682"/>
  <c r="AV681"/>
  <c r="AL681"/>
  <c r="Z681"/>
  <c r="S681"/>
  <c r="V681" s="1"/>
  <c r="Q681"/>
  <c r="AU680"/>
  <c r="AV679"/>
  <c r="AL679"/>
  <c r="Z679"/>
  <c r="S679"/>
  <c r="V679" s="1"/>
  <c r="Q679"/>
  <c r="U679" s="1"/>
  <c r="AU678"/>
  <c r="AV677"/>
  <c r="AL677"/>
  <c r="Z677"/>
  <c r="S677"/>
  <c r="V677" s="1"/>
  <c r="Q677"/>
  <c r="AU676"/>
  <c r="AV675"/>
  <c r="AL675"/>
  <c r="Z675"/>
  <c r="S675"/>
  <c r="V675" s="1"/>
  <c r="Q675"/>
  <c r="U675" s="1"/>
  <c r="AU674"/>
  <c r="O674"/>
  <c r="W674" s="1"/>
  <c r="Q674"/>
  <c r="U674" s="1"/>
  <c r="S674"/>
  <c r="V674" s="1"/>
  <c r="AP673"/>
  <c r="AS673" s="1"/>
  <c r="AL673"/>
  <c r="AB673"/>
  <c r="V673"/>
  <c r="AK672"/>
  <c r="Y672"/>
  <c r="T672"/>
  <c r="P672"/>
  <c r="AJ671"/>
  <c r="AK671"/>
  <c r="AU671"/>
  <c r="AD671"/>
  <c r="AC671"/>
  <c r="AG671"/>
  <c r="AF670"/>
  <c r="AL670"/>
  <c r="AV670"/>
  <c r="O670"/>
  <c r="W670" s="1"/>
  <c r="Q670"/>
  <c r="U670" s="1"/>
  <c r="S670"/>
  <c r="V670" s="1"/>
  <c r="Z670"/>
  <c r="AP669"/>
  <c r="AS669" s="1"/>
  <c r="AL669"/>
  <c r="AB669"/>
  <c r="V669"/>
  <c r="Y668"/>
  <c r="T668"/>
  <c r="P668"/>
  <c r="AJ667"/>
  <c r="AK667"/>
  <c r="AU667"/>
  <c r="AD667"/>
  <c r="AC667"/>
  <c r="AG667"/>
  <c r="AF666"/>
  <c r="AV666"/>
  <c r="O666"/>
  <c r="W666" s="1"/>
  <c r="Q666"/>
  <c r="U666" s="1"/>
  <c r="S666"/>
  <c r="V666" s="1"/>
  <c r="Z666"/>
  <c r="AP665"/>
  <c r="AS665" s="1"/>
  <c r="AL665"/>
  <c r="AB665"/>
  <c r="V665"/>
  <c r="AK664"/>
  <c r="Y664"/>
  <c r="T664"/>
  <c r="P664"/>
  <c r="AJ663"/>
  <c r="AK663"/>
  <c r="AU663"/>
  <c r="AD663"/>
  <c r="AC663"/>
  <c r="AG663"/>
  <c r="AF662"/>
  <c r="AL662"/>
  <c r="AV662"/>
  <c r="O662"/>
  <c r="W662" s="1"/>
  <c r="Q662"/>
  <c r="U662" s="1"/>
  <c r="S662"/>
  <c r="V662" s="1"/>
  <c r="Z662"/>
  <c r="AP661"/>
  <c r="AS661" s="1"/>
  <c r="AL661"/>
  <c r="AH661"/>
  <c r="AB661"/>
  <c r="V661"/>
  <c r="Y660"/>
  <c r="T660"/>
  <c r="P660"/>
  <c r="AJ659"/>
  <c r="AK659"/>
  <c r="AU659"/>
  <c r="AD659"/>
  <c r="AC659"/>
  <c r="AG659"/>
  <c r="AF658"/>
  <c r="AV658"/>
  <c r="O658"/>
  <c r="W658" s="1"/>
  <c r="Q658"/>
  <c r="U658" s="1"/>
  <c r="S658"/>
  <c r="V658" s="1"/>
  <c r="Z658"/>
  <c r="AP657"/>
  <c r="AS657" s="1"/>
  <c r="AL657"/>
  <c r="AB657"/>
  <c r="V657"/>
  <c r="AK656"/>
  <c r="Y656"/>
  <c r="T656"/>
  <c r="P656"/>
  <c r="AJ655"/>
  <c r="AK655"/>
  <c r="AU655"/>
  <c r="AD655"/>
  <c r="AF654"/>
  <c r="AL654"/>
  <c r="AV654"/>
  <c r="O654"/>
  <c r="W654" s="1"/>
  <c r="Q654"/>
  <c r="U654" s="1"/>
  <c r="S654"/>
  <c r="V654" s="1"/>
  <c r="Z654"/>
  <c r="AP653"/>
  <c r="AS653" s="1"/>
  <c r="AL653"/>
  <c r="AH653"/>
  <c r="AB653"/>
  <c r="V653"/>
  <c r="Y652"/>
  <c r="T652"/>
  <c r="P652"/>
  <c r="AJ651"/>
  <c r="AK651"/>
  <c r="AU651"/>
  <c r="AD651"/>
  <c r="AF650"/>
  <c r="AV650"/>
  <c r="O650"/>
  <c r="W650" s="1"/>
  <c r="Q650"/>
  <c r="U650" s="1"/>
  <c r="S650"/>
  <c r="V650" s="1"/>
  <c r="Z650"/>
  <c r="AP649"/>
  <c r="AS649" s="1"/>
  <c r="AL649"/>
  <c r="AB649"/>
  <c r="V649"/>
  <c r="AK648"/>
  <c r="Y648"/>
  <c r="T648"/>
  <c r="P648"/>
  <c r="AJ647"/>
  <c r="AK647"/>
  <c r="AU647"/>
  <c r="AD647"/>
  <c r="AC647"/>
  <c r="AG647"/>
  <c r="AF646"/>
  <c r="AL646"/>
  <c r="AV646"/>
  <c r="O646"/>
  <c r="W646" s="1"/>
  <c r="Q646"/>
  <c r="U646" s="1"/>
  <c r="S646"/>
  <c r="V646" s="1"/>
  <c r="Z646"/>
  <c r="AP645"/>
  <c r="AS645" s="1"/>
  <c r="AL645"/>
  <c r="AB645"/>
  <c r="V645"/>
  <c r="Y644"/>
  <c r="T644"/>
  <c r="P644"/>
  <c r="AJ643"/>
  <c r="AK643"/>
  <c r="AU643"/>
  <c r="AD643"/>
  <c r="AC643"/>
  <c r="AG643"/>
  <c r="AF642"/>
  <c r="AV642"/>
  <c r="O642"/>
  <c r="W642" s="1"/>
  <c r="Q642"/>
  <c r="U642" s="1"/>
  <c r="S642"/>
  <c r="V642" s="1"/>
  <c r="Z642"/>
  <c r="AP641"/>
  <c r="AS641" s="1"/>
  <c r="AL641"/>
  <c r="AB641"/>
  <c r="V641"/>
  <c r="AK640"/>
  <c r="Y640"/>
  <c r="T640"/>
  <c r="P640"/>
  <c r="AJ639"/>
  <c r="AK639"/>
  <c r="AU639"/>
  <c r="AD639"/>
  <c r="AF638"/>
  <c r="AL638"/>
  <c r="AV638"/>
  <c r="O638"/>
  <c r="W638" s="1"/>
  <c r="Q638"/>
  <c r="U638" s="1"/>
  <c r="S638"/>
  <c r="V638" s="1"/>
  <c r="Z638"/>
  <c r="AP637"/>
  <c r="AS637" s="1"/>
  <c r="AL637"/>
  <c r="AB637"/>
  <c r="V637"/>
  <c r="Y636"/>
  <c r="T636"/>
  <c r="P636"/>
  <c r="AJ635"/>
  <c r="AK635"/>
  <c r="AU635"/>
  <c r="AD635"/>
  <c r="AF634"/>
  <c r="AV634"/>
  <c r="O634"/>
  <c r="W634" s="1"/>
  <c r="Q634"/>
  <c r="U634" s="1"/>
  <c r="S634"/>
  <c r="V634" s="1"/>
  <c r="Z634"/>
  <c r="AP633"/>
  <c r="AS633" s="1"/>
  <c r="AL633"/>
  <c r="AB633"/>
  <c r="V633"/>
  <c r="AK632"/>
  <c r="Y632"/>
  <c r="T632"/>
  <c r="P632"/>
  <c r="AJ631"/>
  <c r="AK631"/>
  <c r="AU631"/>
  <c r="AD631"/>
  <c r="AC631"/>
  <c r="AG631"/>
  <c r="AF630"/>
  <c r="AL630"/>
  <c r="AV630"/>
  <c r="O630"/>
  <c r="W630" s="1"/>
  <c r="Q630"/>
  <c r="U630" s="1"/>
  <c r="S630"/>
  <c r="V630" s="1"/>
  <c r="Z630"/>
  <c r="AP629"/>
  <c r="AS629" s="1"/>
  <c r="AL629"/>
  <c r="AH629"/>
  <c r="AB629"/>
  <c r="V629"/>
  <c r="Y628"/>
  <c r="T628"/>
  <c r="P628"/>
  <c r="AJ627"/>
  <c r="AK627"/>
  <c r="AU627"/>
  <c r="AD627"/>
  <c r="AC627"/>
  <c r="AG627"/>
  <c r="AF626"/>
  <c r="AV626"/>
  <c r="O626"/>
  <c r="W626" s="1"/>
  <c r="Q626"/>
  <c r="U626" s="1"/>
  <c r="S626"/>
  <c r="V626" s="1"/>
  <c r="Z626"/>
  <c r="AP625"/>
  <c r="AS625" s="1"/>
  <c r="AL625"/>
  <c r="AB625"/>
  <c r="V625"/>
  <c r="AK624"/>
  <c r="Y624"/>
  <c r="T624"/>
  <c r="P624"/>
  <c r="AJ623"/>
  <c r="AK623"/>
  <c r="AU623"/>
  <c r="AD623"/>
  <c r="AF622"/>
  <c r="AL622"/>
  <c r="AV622"/>
  <c r="O622"/>
  <c r="W622" s="1"/>
  <c r="Q622"/>
  <c r="U622" s="1"/>
  <c r="S622"/>
  <c r="V622" s="1"/>
  <c r="Z622"/>
  <c r="AP621"/>
  <c r="AS621" s="1"/>
  <c r="AL621"/>
  <c r="AB621"/>
  <c r="V621"/>
  <c r="Y620"/>
  <c r="T620"/>
  <c r="P620"/>
  <c r="AJ619"/>
  <c r="AK619"/>
  <c r="AU619"/>
  <c r="AD619"/>
  <c r="AF618"/>
  <c r="AV618"/>
  <c r="O618"/>
  <c r="W618" s="1"/>
  <c r="Q618"/>
  <c r="U618" s="1"/>
  <c r="S618"/>
  <c r="V618" s="1"/>
  <c r="Z618"/>
  <c r="AP617"/>
  <c r="AS617" s="1"/>
  <c r="AL617"/>
  <c r="AH617"/>
  <c r="AB617"/>
  <c r="V617"/>
  <c r="AK616"/>
  <c r="Y616"/>
  <c r="T616"/>
  <c r="P616"/>
  <c r="AJ615"/>
  <c r="AK615"/>
  <c r="AU615"/>
  <c r="AD615"/>
  <c r="AC615"/>
  <c r="AG615"/>
  <c r="AF614"/>
  <c r="AL614"/>
  <c r="AV614"/>
  <c r="O614"/>
  <c r="W614" s="1"/>
  <c r="Q614"/>
  <c r="U614" s="1"/>
  <c r="S614"/>
  <c r="V614" s="1"/>
  <c r="Z614"/>
  <c r="AP613"/>
  <c r="AS613" s="1"/>
  <c r="AL613"/>
  <c r="AB613"/>
  <c r="V613"/>
  <c r="Y612"/>
  <c r="T612"/>
  <c r="P612"/>
  <c r="AJ611"/>
  <c r="AK611"/>
  <c r="AU611"/>
  <c r="AD611"/>
  <c r="AC611"/>
  <c r="AG611"/>
  <c r="AF610"/>
  <c r="AV610"/>
  <c r="O610"/>
  <c r="W610" s="1"/>
  <c r="Q610"/>
  <c r="U610" s="1"/>
  <c r="S610"/>
  <c r="V610" s="1"/>
  <c r="Z610"/>
  <c r="AP609"/>
  <c r="AS609" s="1"/>
  <c r="AL609"/>
  <c r="AB609"/>
  <c r="V609"/>
  <c r="AK608"/>
  <c r="Y608"/>
  <c r="T608"/>
  <c r="P608"/>
  <c r="AJ607"/>
  <c r="AK607"/>
  <c r="AU607"/>
  <c r="AD607"/>
  <c r="AF606"/>
  <c r="AL606"/>
  <c r="AV606"/>
  <c r="O606"/>
  <c r="W606" s="1"/>
  <c r="Q606"/>
  <c r="U606" s="1"/>
  <c r="S606"/>
  <c r="V606" s="1"/>
  <c r="Z606"/>
  <c r="AP605"/>
  <c r="AS605" s="1"/>
  <c r="AL605"/>
  <c r="AB605"/>
  <c r="V605"/>
  <c r="Y604"/>
  <c r="T604"/>
  <c r="P604"/>
  <c r="AJ603"/>
  <c r="AK603"/>
  <c r="AU603"/>
  <c r="AD603"/>
  <c r="AC603"/>
  <c r="AG603"/>
  <c r="AF602"/>
  <c r="AV602"/>
  <c r="O602"/>
  <c r="W602" s="1"/>
  <c r="Q602"/>
  <c r="U602" s="1"/>
  <c r="S602"/>
  <c r="V602" s="1"/>
  <c r="Z602"/>
  <c r="AP601"/>
  <c r="AS601" s="1"/>
  <c r="AL601"/>
  <c r="AB601"/>
  <c r="V601"/>
  <c r="AK600"/>
  <c r="Y600"/>
  <c r="T600"/>
  <c r="P600"/>
  <c r="AJ599"/>
  <c r="AK599"/>
  <c r="AU599"/>
  <c r="AD599"/>
  <c r="AF598"/>
  <c r="AL598"/>
  <c r="AV598"/>
  <c r="O598"/>
  <c r="W598" s="1"/>
  <c r="Q598"/>
  <c r="U598" s="1"/>
  <c r="S598"/>
  <c r="V598" s="1"/>
  <c r="Z598"/>
  <c r="AP597"/>
  <c r="AS597" s="1"/>
  <c r="AL597"/>
  <c r="AB597"/>
  <c r="V597"/>
  <c r="Y596"/>
  <c r="T596"/>
  <c r="P596"/>
  <c r="AJ595"/>
  <c r="AK595"/>
  <c r="AU595"/>
  <c r="AD595"/>
  <c r="AF594"/>
  <c r="AV594"/>
  <c r="O594"/>
  <c r="W594" s="1"/>
  <c r="Q594"/>
  <c r="U594" s="1"/>
  <c r="S594"/>
  <c r="V594" s="1"/>
  <c r="Z594"/>
  <c r="AP593"/>
  <c r="AS593" s="1"/>
  <c r="AL593"/>
  <c r="AH593"/>
  <c r="AB593"/>
  <c r="V593"/>
  <c r="AK592"/>
  <c r="Y592"/>
  <c r="T592"/>
  <c r="P592"/>
  <c r="AJ591"/>
  <c r="AK591"/>
  <c r="AU591"/>
  <c r="AD591"/>
  <c r="AC591"/>
  <c r="AG591"/>
  <c r="AF590"/>
  <c r="AL590"/>
  <c r="AV590"/>
  <c r="O590"/>
  <c r="W590" s="1"/>
  <c r="Q590"/>
  <c r="U590" s="1"/>
  <c r="S590"/>
  <c r="V590" s="1"/>
  <c r="Z590"/>
  <c r="AP589"/>
  <c r="AS589" s="1"/>
  <c r="AL589"/>
  <c r="AH589"/>
  <c r="AB589"/>
  <c r="V589"/>
  <c r="Y588"/>
  <c r="T588"/>
  <c r="P588"/>
  <c r="AJ587"/>
  <c r="AK587"/>
  <c r="AU587"/>
  <c r="AD587"/>
  <c r="AF586"/>
  <c r="AV586"/>
  <c r="O586"/>
  <c r="W586" s="1"/>
  <c r="Q586"/>
  <c r="U586" s="1"/>
  <c r="S586"/>
  <c r="V586" s="1"/>
  <c r="Z586"/>
  <c r="AP585"/>
  <c r="AS585" s="1"/>
  <c r="AL585"/>
  <c r="AB585"/>
  <c r="V585"/>
  <c r="AK584"/>
  <c r="Y584"/>
  <c r="T584"/>
  <c r="P584"/>
  <c r="AJ583"/>
  <c r="AK583"/>
  <c r="AU583"/>
  <c r="AD583"/>
  <c r="AC583"/>
  <c r="AG583"/>
  <c r="AF582"/>
  <c r="AL582"/>
  <c r="AV582"/>
  <c r="O582"/>
  <c r="W582" s="1"/>
  <c r="Q582"/>
  <c r="U582" s="1"/>
  <c r="S582"/>
  <c r="V582" s="1"/>
  <c r="Z582"/>
  <c r="AP581"/>
  <c r="AS581" s="1"/>
  <c r="AL581"/>
  <c r="AB581"/>
  <c r="V581"/>
  <c r="Y580"/>
  <c r="T580"/>
  <c r="P580"/>
  <c r="AJ579"/>
  <c r="AK579"/>
  <c r="AU579"/>
  <c r="AD579"/>
  <c r="AC579"/>
  <c r="AG579"/>
  <c r="AF578"/>
  <c r="AV578"/>
  <c r="O578"/>
  <c r="W578" s="1"/>
  <c r="Q578"/>
  <c r="U578" s="1"/>
  <c r="S578"/>
  <c r="V578" s="1"/>
  <c r="Z578"/>
  <c r="AP577"/>
  <c r="AS577" s="1"/>
  <c r="AL577"/>
  <c r="AB577"/>
  <c r="V577"/>
  <c r="AK576"/>
  <c r="Y576"/>
  <c r="T576"/>
  <c r="P576"/>
  <c r="AJ575"/>
  <c r="AK575"/>
  <c r="AU575"/>
  <c r="AD575"/>
  <c r="AF574"/>
  <c r="AL574"/>
  <c r="AV574"/>
  <c r="O574"/>
  <c r="W574" s="1"/>
  <c r="Q574"/>
  <c r="U574" s="1"/>
  <c r="S574"/>
  <c r="V574" s="1"/>
  <c r="Z574"/>
  <c r="AP573"/>
  <c r="AS573" s="1"/>
  <c r="AL573"/>
  <c r="AB573"/>
  <c r="V573"/>
  <c r="Y572"/>
  <c r="T572"/>
  <c r="P572"/>
  <c r="AJ571"/>
  <c r="AK571"/>
  <c r="AU571"/>
  <c r="AD571"/>
  <c r="AC571"/>
  <c r="AG571"/>
  <c r="AF570"/>
  <c r="AV570"/>
  <c r="O570"/>
  <c r="W570" s="1"/>
  <c r="Q570"/>
  <c r="U570" s="1"/>
  <c r="S570"/>
  <c r="V570" s="1"/>
  <c r="Z570"/>
  <c r="AP569"/>
  <c r="AS569" s="1"/>
  <c r="AL569"/>
  <c r="AB569"/>
  <c r="V569"/>
  <c r="AK568"/>
  <c r="Y568"/>
  <c r="T568"/>
  <c r="P568"/>
  <c r="AJ567"/>
  <c r="AK567"/>
  <c r="AU567"/>
  <c r="AD567"/>
  <c r="AC567"/>
  <c r="AG567"/>
  <c r="AF566"/>
  <c r="AL566"/>
  <c r="AV566"/>
  <c r="O566"/>
  <c r="W566" s="1"/>
  <c r="Q566"/>
  <c r="U566" s="1"/>
  <c r="S566"/>
  <c r="V566" s="1"/>
  <c r="Z566"/>
  <c r="AP565"/>
  <c r="AS565" s="1"/>
  <c r="AL565"/>
  <c r="AB565"/>
  <c r="V565"/>
  <c r="Y564"/>
  <c r="T564"/>
  <c r="P564"/>
  <c r="AJ563"/>
  <c r="AK563"/>
  <c r="AU563"/>
  <c r="AD563"/>
  <c r="AF562"/>
  <c r="AV562"/>
  <c r="O562"/>
  <c r="W562" s="1"/>
  <c r="Q562"/>
  <c r="U562" s="1"/>
  <c r="S562"/>
  <c r="V562" s="1"/>
  <c r="Z562"/>
  <c r="AP561"/>
  <c r="AS561" s="1"/>
  <c r="AL561"/>
  <c r="AH561"/>
  <c r="AB561"/>
  <c r="V561"/>
  <c r="AK560"/>
  <c r="Y560"/>
  <c r="T560"/>
  <c r="P560"/>
  <c r="AJ559"/>
  <c r="AK559"/>
  <c r="AU559"/>
  <c r="AD559"/>
  <c r="AC559"/>
  <c r="AG559"/>
  <c r="AF558"/>
  <c r="AL558"/>
  <c r="AV558"/>
  <c r="O558"/>
  <c r="W558" s="1"/>
  <c r="Q558"/>
  <c r="U558" s="1"/>
  <c r="S558"/>
  <c r="V558" s="1"/>
  <c r="Z558"/>
  <c r="AP557"/>
  <c r="AL557"/>
  <c r="AH557"/>
  <c r="AB557"/>
  <c r="V557"/>
  <c r="Y556"/>
  <c r="T556"/>
  <c r="P556"/>
  <c r="AJ555"/>
  <c r="AK555"/>
  <c r="AU555"/>
  <c r="AD555"/>
  <c r="AF554"/>
  <c r="AV554"/>
  <c r="O554"/>
  <c r="W554" s="1"/>
  <c r="Q554"/>
  <c r="U554" s="1"/>
  <c r="S554"/>
  <c r="V554" s="1"/>
  <c r="Z554"/>
  <c r="AP553"/>
  <c r="AS553" s="1"/>
  <c r="AL553"/>
  <c r="AB553"/>
  <c r="V553"/>
  <c r="AK552"/>
  <c r="Y552"/>
  <c r="T552"/>
  <c r="P552"/>
  <c r="AJ551"/>
  <c r="AK551"/>
  <c r="AU551"/>
  <c r="AD551"/>
  <c r="AC551"/>
  <c r="AG551"/>
  <c r="AF550"/>
  <c r="AL550"/>
  <c r="AV550"/>
  <c r="O550"/>
  <c r="W550" s="1"/>
  <c r="Q550"/>
  <c r="U550" s="1"/>
  <c r="S550"/>
  <c r="V550" s="1"/>
  <c r="Z550"/>
  <c r="AP549"/>
  <c r="AS549" s="1"/>
  <c r="AL549"/>
  <c r="AB549"/>
  <c r="V549"/>
  <c r="Y548"/>
  <c r="T548"/>
  <c r="P548"/>
  <c r="AJ547"/>
  <c r="AK547"/>
  <c r="AU547"/>
  <c r="AD547"/>
  <c r="AC547"/>
  <c r="AG547"/>
  <c r="AF546"/>
  <c r="AV546"/>
  <c r="O546"/>
  <c r="W546" s="1"/>
  <c r="Q546"/>
  <c r="U546" s="1"/>
  <c r="S546"/>
  <c r="V546" s="1"/>
  <c r="Z546"/>
  <c r="AP545"/>
  <c r="AS545" s="1"/>
  <c r="AL545"/>
  <c r="AB545"/>
  <c r="V545"/>
  <c r="AK544"/>
  <c r="Y544"/>
  <c r="T544"/>
  <c r="P544"/>
  <c r="AJ543"/>
  <c r="AK543"/>
  <c r="AU543"/>
  <c r="AD543"/>
  <c r="AF542"/>
  <c r="AL542"/>
  <c r="AV542"/>
  <c r="O542"/>
  <c r="W542" s="1"/>
  <c r="Q542"/>
  <c r="U542" s="1"/>
  <c r="S542"/>
  <c r="V542" s="1"/>
  <c r="Z542"/>
  <c r="AP541"/>
  <c r="AS541" s="1"/>
  <c r="AL541"/>
  <c r="AB541"/>
  <c r="V541"/>
  <c r="Y540"/>
  <c r="T540"/>
  <c r="P540"/>
  <c r="AJ539"/>
  <c r="AK539"/>
  <c r="AU539"/>
  <c r="AD539"/>
  <c r="AC539"/>
  <c r="AG539"/>
  <c r="AF538"/>
  <c r="AV538"/>
  <c r="O538"/>
  <c r="W538" s="1"/>
  <c r="Q538"/>
  <c r="U538" s="1"/>
  <c r="S538"/>
  <c r="V538" s="1"/>
  <c r="Z538"/>
  <c r="AP537"/>
  <c r="AS537" s="1"/>
  <c r="AL537"/>
  <c r="AB537"/>
  <c r="V537"/>
  <c r="AK536"/>
  <c r="Y536"/>
  <c r="T536"/>
  <c r="P536"/>
  <c r="AJ535"/>
  <c r="AK535"/>
  <c r="AU535"/>
  <c r="AD535"/>
  <c r="AF534"/>
  <c r="AL534"/>
  <c r="AV534"/>
  <c r="O534"/>
  <c r="W534" s="1"/>
  <c r="Q534"/>
  <c r="U534" s="1"/>
  <c r="S534"/>
  <c r="V534" s="1"/>
  <c r="Z534"/>
  <c r="AP533"/>
  <c r="AS533" s="1"/>
  <c r="AL533"/>
  <c r="AB533"/>
  <c r="V533"/>
  <c r="Y532"/>
  <c r="T532"/>
  <c r="P532"/>
  <c r="AJ531"/>
  <c r="AK531"/>
  <c r="AU531"/>
  <c r="AD531"/>
  <c r="AF530"/>
  <c r="AV530"/>
  <c r="O530"/>
  <c r="W530" s="1"/>
  <c r="Q530"/>
  <c r="U530" s="1"/>
  <c r="S530"/>
  <c r="V530" s="1"/>
  <c r="Z530"/>
  <c r="AP529"/>
  <c r="AS529" s="1"/>
  <c r="AL529"/>
  <c r="AH529"/>
  <c r="AB529"/>
  <c r="V529"/>
  <c r="AK528"/>
  <c r="Y528"/>
  <c r="T528"/>
  <c r="P528"/>
  <c r="AJ527"/>
  <c r="AK527"/>
  <c r="AU527"/>
  <c r="AD527"/>
  <c r="AC527"/>
  <c r="AG527"/>
  <c r="AF526"/>
  <c r="AL526"/>
  <c r="AV526"/>
  <c r="O526"/>
  <c r="W526" s="1"/>
  <c r="Q526"/>
  <c r="U526" s="1"/>
  <c r="S526"/>
  <c r="V526" s="1"/>
  <c r="Z526"/>
  <c r="AP525"/>
  <c r="AL525"/>
  <c r="AH525"/>
  <c r="AB525"/>
  <c r="V525"/>
  <c r="Y524"/>
  <c r="T524"/>
  <c r="P524"/>
  <c r="AJ523"/>
  <c r="AK523"/>
  <c r="AU523"/>
  <c r="AD523"/>
  <c r="AF522"/>
  <c r="AV522"/>
  <c r="O522"/>
  <c r="W522" s="1"/>
  <c r="Q522"/>
  <c r="U522" s="1"/>
  <c r="S522"/>
  <c r="V522" s="1"/>
  <c r="Z522"/>
  <c r="AP521"/>
  <c r="AS521" s="1"/>
  <c r="AL521"/>
  <c r="AB521"/>
  <c r="V521"/>
  <c r="AK520"/>
  <c r="Y520"/>
  <c r="T520"/>
  <c r="P520"/>
  <c r="AJ519"/>
  <c r="AK519"/>
  <c r="AU519"/>
  <c r="AD519"/>
  <c r="AC519"/>
  <c r="AG519"/>
  <c r="AF518"/>
  <c r="AL518"/>
  <c r="AV518"/>
  <c r="O518"/>
  <c r="W518" s="1"/>
  <c r="Q518"/>
  <c r="U518" s="1"/>
  <c r="S518"/>
  <c r="V518" s="1"/>
  <c r="Z518"/>
  <c r="AP517"/>
  <c r="AS517" s="1"/>
  <c r="AL517"/>
  <c r="AB517"/>
  <c r="V517"/>
  <c r="Y516"/>
  <c r="T516"/>
  <c r="P516"/>
  <c r="AJ515"/>
  <c r="AK515"/>
  <c r="AU515"/>
  <c r="AD515"/>
  <c r="AC515"/>
  <c r="AG515"/>
  <c r="AF514"/>
  <c r="AV514"/>
  <c r="O514"/>
  <c r="W514" s="1"/>
  <c r="Q514"/>
  <c r="U514" s="1"/>
  <c r="S514"/>
  <c r="V514" s="1"/>
  <c r="Z514"/>
  <c r="AP513"/>
  <c r="AS513" s="1"/>
  <c r="AL513"/>
  <c r="AB513"/>
  <c r="V513"/>
  <c r="AK512"/>
  <c r="Y512"/>
  <c r="T512"/>
  <c r="P512"/>
  <c r="AJ511"/>
  <c r="AK511"/>
  <c r="AU511"/>
  <c r="AD511"/>
  <c r="AF510"/>
  <c r="AL510"/>
  <c r="AV510"/>
  <c r="O510"/>
  <c r="W510" s="1"/>
  <c r="Q510"/>
  <c r="U510" s="1"/>
  <c r="S510"/>
  <c r="V510" s="1"/>
  <c r="Z510"/>
  <c r="AP509"/>
  <c r="AS509" s="1"/>
  <c r="AL509"/>
  <c r="AB509"/>
  <c r="V509"/>
  <c r="Y508"/>
  <c r="T508"/>
  <c r="P508"/>
  <c r="AJ507"/>
  <c r="AK507"/>
  <c r="AU507"/>
  <c r="AD507"/>
  <c r="AC507"/>
  <c r="AG507"/>
  <c r="AF506"/>
  <c r="AV506"/>
  <c r="O506"/>
  <c r="W506" s="1"/>
  <c r="Q506"/>
  <c r="U506" s="1"/>
  <c r="S506"/>
  <c r="V506" s="1"/>
  <c r="Z506"/>
  <c r="AP505"/>
  <c r="AS505" s="1"/>
  <c r="AL505"/>
  <c r="AB505"/>
  <c r="V505"/>
  <c r="AK504"/>
  <c r="Y504"/>
  <c r="T504"/>
  <c r="P504"/>
  <c r="AJ503"/>
  <c r="AK503"/>
  <c r="AU503"/>
  <c r="AD503"/>
  <c r="AF502"/>
  <c r="AL502"/>
  <c r="AV502"/>
  <c r="O502"/>
  <c r="W502" s="1"/>
  <c r="Q502"/>
  <c r="U502" s="1"/>
  <c r="S502"/>
  <c r="V502" s="1"/>
  <c r="Z502"/>
  <c r="AP501"/>
  <c r="AS501" s="1"/>
  <c r="AL501"/>
  <c r="AB501"/>
  <c r="V501"/>
  <c r="Y500"/>
  <c r="T500"/>
  <c r="P500"/>
  <c r="AJ499"/>
  <c r="AK499"/>
  <c r="AU499"/>
  <c r="AD499"/>
  <c r="AF498"/>
  <c r="AV498"/>
  <c r="O498"/>
  <c r="W498" s="1"/>
  <c r="Q498"/>
  <c r="U498" s="1"/>
  <c r="S498"/>
  <c r="V498" s="1"/>
  <c r="Z498"/>
  <c r="AP497"/>
  <c r="AS497" s="1"/>
  <c r="AL497"/>
  <c r="AH497"/>
  <c r="AB497"/>
  <c r="V497"/>
  <c r="AK496"/>
  <c r="Y496"/>
  <c r="T496"/>
  <c r="P496"/>
  <c r="AJ495"/>
  <c r="AK495"/>
  <c r="AU495"/>
  <c r="AD495"/>
  <c r="AC495"/>
  <c r="AG495"/>
  <c r="AF494"/>
  <c r="AL494"/>
  <c r="AV494"/>
  <c r="O494"/>
  <c r="W494" s="1"/>
  <c r="Q494"/>
  <c r="U494" s="1"/>
  <c r="S494"/>
  <c r="V494" s="1"/>
  <c r="Z494"/>
  <c r="AP493"/>
  <c r="AL493"/>
  <c r="AH493"/>
  <c r="AB493"/>
  <c r="V493"/>
  <c r="Y492"/>
  <c r="T492"/>
  <c r="P492"/>
  <c r="AJ491"/>
  <c r="AK491"/>
  <c r="AU491"/>
  <c r="AD491"/>
  <c r="AF490"/>
  <c r="AV490"/>
  <c r="O490"/>
  <c r="W490" s="1"/>
  <c r="Q490"/>
  <c r="U490" s="1"/>
  <c r="S490"/>
  <c r="V490" s="1"/>
  <c r="Z490"/>
  <c r="AP489"/>
  <c r="AS489" s="1"/>
  <c r="AL489"/>
  <c r="AB489"/>
  <c r="V489"/>
  <c r="AK488"/>
  <c r="Y488"/>
  <c r="T488"/>
  <c r="P488"/>
  <c r="AJ487"/>
  <c r="AK487"/>
  <c r="AU487"/>
  <c r="AD487"/>
  <c r="AC487"/>
  <c r="AG487"/>
  <c r="AF486"/>
  <c r="AL486"/>
  <c r="AV486"/>
  <c r="O486"/>
  <c r="W486" s="1"/>
  <c r="Q486"/>
  <c r="U486" s="1"/>
  <c r="S486"/>
  <c r="V486" s="1"/>
  <c r="Z486"/>
  <c r="AP485"/>
  <c r="AS485" s="1"/>
  <c r="AL485"/>
  <c r="AB485"/>
  <c r="V485"/>
  <c r="Y484"/>
  <c r="T484"/>
  <c r="P484"/>
  <c r="AJ483"/>
  <c r="AK483"/>
  <c r="AU483"/>
  <c r="AD483"/>
  <c r="AC483"/>
  <c r="AG483"/>
  <c r="AF482"/>
  <c r="AV482"/>
  <c r="O482"/>
  <c r="W482" s="1"/>
  <c r="Q482"/>
  <c r="U482" s="1"/>
  <c r="S482"/>
  <c r="V482" s="1"/>
  <c r="Z482"/>
  <c r="AP481"/>
  <c r="AS481" s="1"/>
  <c r="AL481"/>
  <c r="AB481"/>
  <c r="V481"/>
  <c r="AK480"/>
  <c r="Y480"/>
  <c r="T480"/>
  <c r="P480"/>
  <c r="AJ479"/>
  <c r="AK479"/>
  <c r="AU479"/>
  <c r="AD479"/>
  <c r="AF478"/>
  <c r="AL478"/>
  <c r="AV478"/>
  <c r="O478"/>
  <c r="W478" s="1"/>
  <c r="Q478"/>
  <c r="U478" s="1"/>
  <c r="S478"/>
  <c r="V478" s="1"/>
  <c r="Z478"/>
  <c r="AP477"/>
  <c r="AS477" s="1"/>
  <c r="AL477"/>
  <c r="AB477"/>
  <c r="V477"/>
  <c r="Y476"/>
  <c r="T476"/>
  <c r="P476"/>
  <c r="AJ475"/>
  <c r="AK475"/>
  <c r="AU475"/>
  <c r="AD475"/>
  <c r="AC475"/>
  <c r="AG475"/>
  <c r="AF474"/>
  <c r="AV474"/>
  <c r="O474"/>
  <c r="W474" s="1"/>
  <c r="Q474"/>
  <c r="U474" s="1"/>
  <c r="S474"/>
  <c r="V474" s="1"/>
  <c r="Z474"/>
  <c r="AP473"/>
  <c r="AS473" s="1"/>
  <c r="AL473"/>
  <c r="AB473"/>
  <c r="V473"/>
  <c r="AK472"/>
  <c r="Y472"/>
  <c r="T472"/>
  <c r="P472"/>
  <c r="AJ471"/>
  <c r="AK471"/>
  <c r="AU471"/>
  <c r="AD471"/>
  <c r="AF470"/>
  <c r="AL470"/>
  <c r="AV470"/>
  <c r="O470"/>
  <c r="W470" s="1"/>
  <c r="Q470"/>
  <c r="U470" s="1"/>
  <c r="S470"/>
  <c r="V470" s="1"/>
  <c r="Z470"/>
  <c r="AP469"/>
  <c r="AS469" s="1"/>
  <c r="AL469"/>
  <c r="AB469"/>
  <c r="V469"/>
  <c r="Y468"/>
  <c r="T468"/>
  <c r="P468"/>
  <c r="AJ467"/>
  <c r="AK467"/>
  <c r="AU467"/>
  <c r="AD467"/>
  <c r="AF466"/>
  <c r="AV466"/>
  <c r="O466"/>
  <c r="W466" s="1"/>
  <c r="Q466"/>
  <c r="U466" s="1"/>
  <c r="S466"/>
  <c r="V466" s="1"/>
  <c r="Z466"/>
  <c r="AP465"/>
  <c r="AS465" s="1"/>
  <c r="AL465"/>
  <c r="AH465"/>
  <c r="AB465"/>
  <c r="V465"/>
  <c r="AK464"/>
  <c r="Y464"/>
  <c r="T464"/>
  <c r="P464"/>
  <c r="AJ463"/>
  <c r="AK463"/>
  <c r="AU463"/>
  <c r="AD463"/>
  <c r="AC463"/>
  <c r="AG463"/>
  <c r="AF462"/>
  <c r="AL462"/>
  <c r="AV462"/>
  <c r="O462"/>
  <c r="W462" s="1"/>
  <c r="Q462"/>
  <c r="U462" s="1"/>
  <c r="S462"/>
  <c r="V462" s="1"/>
  <c r="Z462"/>
  <c r="AP461"/>
  <c r="AL461"/>
  <c r="AH461"/>
  <c r="AB461"/>
  <c r="V461"/>
  <c r="Y460"/>
  <c r="T460"/>
  <c r="P460"/>
  <c r="AJ459"/>
  <c r="AK459"/>
  <c r="AU459"/>
  <c r="AD459"/>
  <c r="AF458"/>
  <c r="AV458"/>
  <c r="O458"/>
  <c r="W458" s="1"/>
  <c r="Q458"/>
  <c r="U458" s="1"/>
  <c r="S458"/>
  <c r="V458" s="1"/>
  <c r="Z458"/>
  <c r="AP457"/>
  <c r="AS457" s="1"/>
  <c r="AL457"/>
  <c r="AB457"/>
  <c r="V457"/>
  <c r="AK456"/>
  <c r="Y456"/>
  <c r="T456"/>
  <c r="P456"/>
  <c r="AJ455"/>
  <c r="AK455"/>
  <c r="AU455"/>
  <c r="AD455"/>
  <c r="AC455"/>
  <c r="AG455"/>
  <c r="AF454"/>
  <c r="AL454"/>
  <c r="AV454"/>
  <c r="O454"/>
  <c r="W454" s="1"/>
  <c r="Q454"/>
  <c r="U454" s="1"/>
  <c r="S454"/>
  <c r="V454" s="1"/>
  <c r="Z454"/>
  <c r="AP453"/>
  <c r="AS453" s="1"/>
  <c r="AL453"/>
  <c r="AB453"/>
  <c r="V453"/>
  <c r="Y452"/>
  <c r="T452"/>
  <c r="P452"/>
  <c r="AJ451"/>
  <c r="AK451"/>
  <c r="AU451"/>
  <c r="AD451"/>
  <c r="AC451"/>
  <c r="AG451"/>
  <c r="AF450"/>
  <c r="AV450"/>
  <c r="O450"/>
  <c r="W450" s="1"/>
  <c r="Q450"/>
  <c r="U450" s="1"/>
  <c r="S450"/>
  <c r="V450" s="1"/>
  <c r="Z450"/>
  <c r="AP449"/>
  <c r="AS449" s="1"/>
  <c r="AL449"/>
  <c r="AH449"/>
  <c r="AB449"/>
  <c r="V449"/>
  <c r="AK448"/>
  <c r="Y448"/>
  <c r="T448"/>
  <c r="P448"/>
  <c r="AJ447"/>
  <c r="AK447"/>
  <c r="AU447"/>
  <c r="AD447"/>
  <c r="AF446"/>
  <c r="AL446"/>
  <c r="AV446"/>
  <c r="O446"/>
  <c r="W446" s="1"/>
  <c r="Q446"/>
  <c r="U446" s="1"/>
  <c r="S446"/>
  <c r="V446" s="1"/>
  <c r="Z446"/>
  <c r="AP445"/>
  <c r="AS445" s="1"/>
  <c r="AL445"/>
  <c r="AB445"/>
  <c r="V445"/>
  <c r="Y444"/>
  <c r="T444"/>
  <c r="P444"/>
  <c r="AJ443"/>
  <c r="AK443"/>
  <c r="AU443"/>
  <c r="AD443"/>
  <c r="AC443"/>
  <c r="AG443"/>
  <c r="AF442"/>
  <c r="AV442"/>
  <c r="O442"/>
  <c r="W442" s="1"/>
  <c r="Q442"/>
  <c r="U442" s="1"/>
  <c r="S442"/>
  <c r="V442" s="1"/>
  <c r="Z442"/>
  <c r="AP441"/>
  <c r="AS441" s="1"/>
  <c r="AL441"/>
  <c r="AB441"/>
  <c r="V441"/>
  <c r="AK440"/>
  <c r="Y440"/>
  <c r="T440"/>
  <c r="P440"/>
  <c r="AJ439"/>
  <c r="AK439"/>
  <c r="AU439"/>
  <c r="AD439"/>
  <c r="AF438"/>
  <c r="AL438"/>
  <c r="AV438"/>
  <c r="O438"/>
  <c r="W438" s="1"/>
  <c r="Q438"/>
  <c r="U438" s="1"/>
  <c r="S438"/>
  <c r="V438" s="1"/>
  <c r="Z438"/>
  <c r="AP437"/>
  <c r="AS437" s="1"/>
  <c r="AL437"/>
  <c r="AH437"/>
  <c r="AB437"/>
  <c r="V437"/>
  <c r="Y436"/>
  <c r="T436"/>
  <c r="P436"/>
  <c r="AJ435"/>
  <c r="AK435"/>
  <c r="AU435"/>
  <c r="AD435"/>
  <c r="AF434"/>
  <c r="AV434"/>
  <c r="O434"/>
  <c r="W434" s="1"/>
  <c r="Q434"/>
  <c r="U434" s="1"/>
  <c r="S434"/>
  <c r="V434" s="1"/>
  <c r="Z434"/>
  <c r="AP433"/>
  <c r="AS433" s="1"/>
  <c r="AL433"/>
  <c r="AH433"/>
  <c r="AB433"/>
  <c r="V433"/>
  <c r="AK432"/>
  <c r="Y432"/>
  <c r="T432"/>
  <c r="P432"/>
  <c r="AJ431"/>
  <c r="AK431"/>
  <c r="AU431"/>
  <c r="AD431"/>
  <c r="AC431"/>
  <c r="AG431"/>
  <c r="AF430"/>
  <c r="AL430"/>
  <c r="AV430"/>
  <c r="O430"/>
  <c r="W430" s="1"/>
  <c r="Q430"/>
  <c r="U430" s="1"/>
  <c r="S430"/>
  <c r="V430" s="1"/>
  <c r="Z430"/>
  <c r="AP429"/>
  <c r="AL429"/>
  <c r="AH429"/>
  <c r="AB429"/>
  <c r="V429"/>
  <c r="Y428"/>
  <c r="T428"/>
  <c r="P428"/>
  <c r="AJ427"/>
  <c r="AK427"/>
  <c r="AU427"/>
  <c r="AD427"/>
  <c r="AF426"/>
  <c r="AV426"/>
  <c r="O426"/>
  <c r="W426" s="1"/>
  <c r="Q426"/>
  <c r="U426" s="1"/>
  <c r="S426"/>
  <c r="V426" s="1"/>
  <c r="Z426"/>
  <c r="AP425"/>
  <c r="AS425" s="1"/>
  <c r="AL425"/>
  <c r="AB425"/>
  <c r="V425"/>
  <c r="AK424"/>
  <c r="Y424"/>
  <c r="T424"/>
  <c r="P424"/>
  <c r="AJ423"/>
  <c r="AK423"/>
  <c r="AU423"/>
  <c r="AD423"/>
  <c r="AC423"/>
  <c r="AG423"/>
  <c r="AF422"/>
  <c r="AL422"/>
  <c r="AV422"/>
  <c r="O422"/>
  <c r="W422" s="1"/>
  <c r="Q422"/>
  <c r="U422" s="1"/>
  <c r="S422"/>
  <c r="V422" s="1"/>
  <c r="Z422"/>
  <c r="AP421"/>
  <c r="AS421" s="1"/>
  <c r="AL421"/>
  <c r="AB421"/>
  <c r="V421"/>
  <c r="Y420"/>
  <c r="T420"/>
  <c r="P420"/>
  <c r="AJ419"/>
  <c r="AK419"/>
  <c r="AU419"/>
  <c r="AD419"/>
  <c r="AC419"/>
  <c r="AG419"/>
  <c r="AF418"/>
  <c r="AV418"/>
  <c r="O418"/>
  <c r="W418" s="1"/>
  <c r="Q418"/>
  <c r="U418" s="1"/>
  <c r="S418"/>
  <c r="V418" s="1"/>
  <c r="Z418"/>
  <c r="AP417"/>
  <c r="AS417" s="1"/>
  <c r="AL417"/>
  <c r="AB417"/>
  <c r="V417"/>
  <c r="AK416"/>
  <c r="Y416"/>
  <c r="T416"/>
  <c r="P416"/>
  <c r="AJ415"/>
  <c r="AK415"/>
  <c r="AU415"/>
  <c r="AD415"/>
  <c r="AC415"/>
  <c r="AG415"/>
  <c r="AF414"/>
  <c r="AL414"/>
  <c r="AV414"/>
  <c r="O414"/>
  <c r="W414" s="1"/>
  <c r="Q414"/>
  <c r="U414" s="1"/>
  <c r="S414"/>
  <c r="V414" s="1"/>
  <c r="Z414"/>
  <c r="AT413"/>
  <c r="AP413"/>
  <c r="AS413" s="1"/>
  <c r="AL413"/>
  <c r="AH413"/>
  <c r="AB413"/>
  <c r="V413"/>
  <c r="Y412"/>
  <c r="T412"/>
  <c r="P412"/>
  <c r="AJ411"/>
  <c r="AK411"/>
  <c r="AU411"/>
  <c r="AD411"/>
  <c r="AF410"/>
  <c r="AV410"/>
  <c r="O410"/>
  <c r="W410" s="1"/>
  <c r="Q410"/>
  <c r="U410" s="1"/>
  <c r="S410"/>
  <c r="V410" s="1"/>
  <c r="Z410"/>
  <c r="AP409"/>
  <c r="AS409" s="1"/>
  <c r="AL409"/>
  <c r="AB409"/>
  <c r="V409"/>
  <c r="AK408"/>
  <c r="Y408"/>
  <c r="T408"/>
  <c r="P408"/>
  <c r="AJ407"/>
  <c r="AK407"/>
  <c r="AU407"/>
  <c r="AD407"/>
  <c r="AC407"/>
  <c r="AG407"/>
  <c r="AF406"/>
  <c r="AL406"/>
  <c r="AV406"/>
  <c r="O406"/>
  <c r="W406" s="1"/>
  <c r="Q406"/>
  <c r="U406" s="1"/>
  <c r="S406"/>
  <c r="V406" s="1"/>
  <c r="Z406"/>
  <c r="AP405"/>
  <c r="AS405" s="1"/>
  <c r="AL405"/>
  <c r="AH405"/>
  <c r="AB405"/>
  <c r="V405"/>
  <c r="Y404"/>
  <c r="T404"/>
  <c r="P404"/>
  <c r="AJ403"/>
  <c r="AK403"/>
  <c r="AU403"/>
  <c r="AD403"/>
  <c r="AC403"/>
  <c r="AG403"/>
  <c r="AF402"/>
  <c r="AV402"/>
  <c r="O402"/>
  <c r="W402" s="1"/>
  <c r="Q402"/>
  <c r="U402" s="1"/>
  <c r="S402"/>
  <c r="V402" s="1"/>
  <c r="Z402"/>
  <c r="AP401"/>
  <c r="AS401" s="1"/>
  <c r="AL401"/>
  <c r="AB401"/>
  <c r="V401"/>
  <c r="AK400"/>
  <c r="Y400"/>
  <c r="T400"/>
  <c r="P400"/>
  <c r="AJ399"/>
  <c r="AK399"/>
  <c r="AU399"/>
  <c r="AD399"/>
  <c r="AF398"/>
  <c r="AL398"/>
  <c r="AV398"/>
  <c r="O398"/>
  <c r="W398" s="1"/>
  <c r="Q398"/>
  <c r="U398" s="1"/>
  <c r="S398"/>
  <c r="V398" s="1"/>
  <c r="Z398"/>
  <c r="AP397"/>
  <c r="AL397"/>
  <c r="AB397"/>
  <c r="V397"/>
  <c r="Y396"/>
  <c r="T396"/>
  <c r="P396"/>
  <c r="AJ395"/>
  <c r="AK395"/>
  <c r="AU395"/>
  <c r="AD395"/>
  <c r="AF394"/>
  <c r="AV394"/>
  <c r="O394"/>
  <c r="W394" s="1"/>
  <c r="Q394"/>
  <c r="U394" s="1"/>
  <c r="S394"/>
  <c r="V394" s="1"/>
  <c r="Z394"/>
  <c r="AP393"/>
  <c r="AS393" s="1"/>
  <c r="AL393"/>
  <c r="AB393"/>
  <c r="V393"/>
  <c r="AK392"/>
  <c r="Y392"/>
  <c r="T392"/>
  <c r="P392"/>
  <c r="AB390"/>
  <c r="AJ390" s="1"/>
  <c r="R389"/>
  <c r="V388"/>
  <c r="AN386"/>
  <c r="AO386" s="1"/>
  <c r="AK386"/>
  <c r="AU386"/>
  <c r="AH386"/>
  <c r="AL386"/>
  <c r="AF385"/>
  <c r="AL385"/>
  <c r="AV385"/>
  <c r="AK385"/>
  <c r="O385"/>
  <c r="W385" s="1"/>
  <c r="Q385"/>
  <c r="U385" s="1"/>
  <c r="S385"/>
  <c r="V385" s="1"/>
  <c r="Z385"/>
  <c r="P385"/>
  <c r="T385"/>
  <c r="Y385"/>
  <c r="AI384"/>
  <c r="AD384"/>
  <c r="AJ384"/>
  <c r="AB382"/>
  <c r="AJ382" s="1"/>
  <c r="R381"/>
  <c r="V380"/>
  <c r="AN378"/>
  <c r="AO378" s="1"/>
  <c r="AK378"/>
  <c r="AU378"/>
  <c r="AH378"/>
  <c r="AL378"/>
  <c r="AF377"/>
  <c r="AL377"/>
  <c r="AV377"/>
  <c r="AK377"/>
  <c r="O377"/>
  <c r="W377" s="1"/>
  <c r="Q377"/>
  <c r="U377" s="1"/>
  <c r="S377"/>
  <c r="V377" s="1"/>
  <c r="Z377"/>
  <c r="P377"/>
  <c r="T377"/>
  <c r="Y377"/>
  <c r="AI376"/>
  <c r="AD376"/>
  <c r="AJ376"/>
  <c r="AB374"/>
  <c r="AJ374" s="1"/>
  <c r="R373"/>
  <c r="V372"/>
  <c r="AN370"/>
  <c r="AO370" s="1"/>
  <c r="AK370"/>
  <c r="AU370"/>
  <c r="AH370"/>
  <c r="AL370"/>
  <c r="AF369"/>
  <c r="AL369"/>
  <c r="AV369"/>
  <c r="AK369"/>
  <c r="O369"/>
  <c r="W369" s="1"/>
  <c r="Q369"/>
  <c r="U369" s="1"/>
  <c r="S369"/>
  <c r="V369" s="1"/>
  <c r="Z369"/>
  <c r="P369"/>
  <c r="T369"/>
  <c r="Y369"/>
  <c r="AI368"/>
  <c r="AD368"/>
  <c r="AJ368"/>
  <c r="AB366"/>
  <c r="AJ366" s="1"/>
  <c r="R365"/>
  <c r="V364"/>
  <c r="AN362"/>
  <c r="AO362" s="1"/>
  <c r="AK362"/>
  <c r="AU362"/>
  <c r="AH362"/>
  <c r="AL362"/>
  <c r="AF361"/>
  <c r="AL361"/>
  <c r="AV361"/>
  <c r="AK361"/>
  <c r="O361"/>
  <c r="W361" s="1"/>
  <c r="Q361"/>
  <c r="U361" s="1"/>
  <c r="S361"/>
  <c r="V361" s="1"/>
  <c r="Z361"/>
  <c r="P361"/>
  <c r="T361"/>
  <c r="Y361"/>
  <c r="AI360"/>
  <c r="AD360"/>
  <c r="AJ360"/>
  <c r="AB358"/>
  <c r="AJ358" s="1"/>
  <c r="R357"/>
  <c r="V356"/>
  <c r="AN354"/>
  <c r="AO354" s="1"/>
  <c r="AK354"/>
  <c r="AU354"/>
  <c r="AH354"/>
  <c r="AL354"/>
  <c r="AF353"/>
  <c r="AL353"/>
  <c r="AV353"/>
  <c r="AK353"/>
  <c r="O353"/>
  <c r="W353" s="1"/>
  <c r="Q353"/>
  <c r="U353" s="1"/>
  <c r="S353"/>
  <c r="V353" s="1"/>
  <c r="Z353"/>
  <c r="P353"/>
  <c r="T353"/>
  <c r="Y353"/>
  <c r="AI352"/>
  <c r="AD352"/>
  <c r="AJ352"/>
  <c r="AB350"/>
  <c r="AJ350" s="1"/>
  <c r="R349"/>
  <c r="V348"/>
  <c r="AN346"/>
  <c r="AO346" s="1"/>
  <c r="AK346"/>
  <c r="AU346"/>
  <c r="AH346"/>
  <c r="AL346"/>
  <c r="AF345"/>
  <c r="AL345"/>
  <c r="AV345"/>
  <c r="AK345"/>
  <c r="O345"/>
  <c r="W345" s="1"/>
  <c r="Q345"/>
  <c r="U345" s="1"/>
  <c r="S345"/>
  <c r="V345" s="1"/>
  <c r="Z345"/>
  <c r="P345"/>
  <c r="T345"/>
  <c r="Y345"/>
  <c r="AI344"/>
  <c r="AD344"/>
  <c r="AJ344"/>
  <c r="AB342"/>
  <c r="AJ342" s="1"/>
  <c r="R341"/>
  <c r="V340"/>
  <c r="AN338"/>
  <c r="AO338" s="1"/>
  <c r="AK338"/>
  <c r="AU338"/>
  <c r="AH338"/>
  <c r="AL338"/>
  <c r="AF337"/>
  <c r="AL337"/>
  <c r="AV337"/>
  <c r="AK337"/>
  <c r="O337"/>
  <c r="W337" s="1"/>
  <c r="Q337"/>
  <c r="U337" s="1"/>
  <c r="S337"/>
  <c r="V337" s="1"/>
  <c r="Z337"/>
  <c r="P337"/>
  <c r="T337"/>
  <c r="Y337"/>
  <c r="AI336"/>
  <c r="AD336"/>
  <c r="AJ336"/>
  <c r="AB334"/>
  <c r="AJ334" s="1"/>
  <c r="R333"/>
  <c r="V332"/>
  <c r="AN330"/>
  <c r="AO330" s="1"/>
  <c r="AK330"/>
  <c r="AU330"/>
  <c r="AH330"/>
  <c r="AL330"/>
  <c r="AF329"/>
  <c r="AL329"/>
  <c r="AV329"/>
  <c r="AK329"/>
  <c r="O329"/>
  <c r="W329" s="1"/>
  <c r="Q329"/>
  <c r="U329" s="1"/>
  <c r="S329"/>
  <c r="V329" s="1"/>
  <c r="Z329"/>
  <c r="P329"/>
  <c r="T329"/>
  <c r="Y329"/>
  <c r="AI328"/>
  <c r="AD328"/>
  <c r="AJ328"/>
  <c r="AB326"/>
  <c r="AJ326" s="1"/>
  <c r="R325"/>
  <c r="V324"/>
  <c r="AN322"/>
  <c r="AO322" s="1"/>
  <c r="AK322"/>
  <c r="AU322"/>
  <c r="AH322"/>
  <c r="AL322"/>
  <c r="AF321"/>
  <c r="AL321"/>
  <c r="AV321"/>
  <c r="AK321"/>
  <c r="O321"/>
  <c r="W321" s="1"/>
  <c r="Q321"/>
  <c r="U321" s="1"/>
  <c r="S321"/>
  <c r="V321" s="1"/>
  <c r="Z321"/>
  <c r="P321"/>
  <c r="T321"/>
  <c r="Y321"/>
  <c r="AI320"/>
  <c r="AD320"/>
  <c r="AJ320"/>
  <c r="AB318"/>
  <c r="AJ318" s="1"/>
  <c r="R317"/>
  <c r="V316"/>
  <c r="AN314"/>
  <c r="AO314" s="1"/>
  <c r="AK314"/>
  <c r="AU314"/>
  <c r="AH314"/>
  <c r="AL314"/>
  <c r="AF313"/>
  <c r="AL313"/>
  <c r="AV313"/>
  <c r="AK313"/>
  <c r="O313"/>
  <c r="W313" s="1"/>
  <c r="Q313"/>
  <c r="U313" s="1"/>
  <c r="S313"/>
  <c r="V313" s="1"/>
  <c r="Z313"/>
  <c r="P313"/>
  <c r="T313"/>
  <c r="Y313"/>
  <c r="AI312"/>
  <c r="AD312"/>
  <c r="AJ312"/>
  <c r="AB310"/>
  <c r="AJ310" s="1"/>
  <c r="R309"/>
  <c r="V308"/>
  <c r="AN306"/>
  <c r="AO306" s="1"/>
  <c r="AK306"/>
  <c r="AU306"/>
  <c r="AH306"/>
  <c r="AL306"/>
  <c r="AF305"/>
  <c r="AL305"/>
  <c r="AV305"/>
  <c r="AK305"/>
  <c r="O305"/>
  <c r="W305" s="1"/>
  <c r="Q305"/>
  <c r="U305" s="1"/>
  <c r="S305"/>
  <c r="V305" s="1"/>
  <c r="Z305"/>
  <c r="P305"/>
  <c r="T305"/>
  <c r="Y305"/>
  <c r="AI304"/>
  <c r="AD304"/>
  <c r="AJ304"/>
  <c r="AB302"/>
  <c r="AJ302" s="1"/>
  <c r="R301"/>
  <c r="V300"/>
  <c r="AN298"/>
  <c r="AO298" s="1"/>
  <c r="AK298"/>
  <c r="AU298"/>
  <c r="AH298"/>
  <c r="AL298"/>
  <c r="AF297"/>
  <c r="AL297"/>
  <c r="AV297"/>
  <c r="AK297"/>
  <c r="O297"/>
  <c r="W297" s="1"/>
  <c r="Q297"/>
  <c r="U297" s="1"/>
  <c r="S297"/>
  <c r="V297" s="1"/>
  <c r="Z297"/>
  <c r="P297"/>
  <c r="T297"/>
  <c r="Y297"/>
  <c r="AI296"/>
  <c r="AD296"/>
  <c r="AJ296"/>
  <c r="AB294"/>
  <c r="AJ294" s="1"/>
  <c r="R293"/>
  <c r="V292"/>
  <c r="AN290"/>
  <c r="AO290" s="1"/>
  <c r="AK290"/>
  <c r="AU290"/>
  <c r="AH290"/>
  <c r="AL290"/>
  <c r="AF289"/>
  <c r="AL289"/>
  <c r="AV289"/>
  <c r="AK289"/>
  <c r="O289"/>
  <c r="W289" s="1"/>
  <c r="Q289"/>
  <c r="U289" s="1"/>
  <c r="S289"/>
  <c r="V289" s="1"/>
  <c r="Z289"/>
  <c r="P289"/>
  <c r="T289"/>
  <c r="Y289"/>
  <c r="AI288"/>
  <c r="AD288"/>
  <c r="AJ288"/>
  <c r="AB286"/>
  <c r="AJ286" s="1"/>
  <c r="R285"/>
  <c r="V284"/>
  <c r="AN282"/>
  <c r="AO282" s="1"/>
  <c r="AK282"/>
  <c r="AU282"/>
  <c r="AH282"/>
  <c r="AL282"/>
  <c r="AF281"/>
  <c r="AL281"/>
  <c r="AV281"/>
  <c r="AK281"/>
  <c r="O281"/>
  <c r="W281" s="1"/>
  <c r="Q281"/>
  <c r="U281" s="1"/>
  <c r="S281"/>
  <c r="V281" s="1"/>
  <c r="Z281"/>
  <c r="P281"/>
  <c r="T281"/>
  <c r="Y281"/>
  <c r="AI280"/>
  <c r="AD280"/>
  <c r="AJ280"/>
  <c r="AB278"/>
  <c r="AJ278" s="1"/>
  <c r="R277"/>
  <c r="V276"/>
  <c r="AN274"/>
  <c r="AO274" s="1"/>
  <c r="AK274"/>
  <c r="AU274"/>
  <c r="AH274"/>
  <c r="AL274"/>
  <c r="AF273"/>
  <c r="AL273"/>
  <c r="AV273"/>
  <c r="AK273"/>
  <c r="O273"/>
  <c r="W273" s="1"/>
  <c r="Q273"/>
  <c r="U273" s="1"/>
  <c r="S273"/>
  <c r="V273" s="1"/>
  <c r="Z273"/>
  <c r="P273"/>
  <c r="T273"/>
  <c r="Y273"/>
  <c r="AI272"/>
  <c r="AD272"/>
  <c r="AJ272"/>
  <c r="AB270"/>
  <c r="AJ270" s="1"/>
  <c r="R269"/>
  <c r="V268"/>
  <c r="AN266"/>
  <c r="AO266" s="1"/>
  <c r="AK266"/>
  <c r="AU266"/>
  <c r="AH266"/>
  <c r="AL266"/>
  <c r="AF265"/>
  <c r="AL265"/>
  <c r="AV265"/>
  <c r="AK265"/>
  <c r="O265"/>
  <c r="W265" s="1"/>
  <c r="Q265"/>
  <c r="U265" s="1"/>
  <c r="S265"/>
  <c r="V265" s="1"/>
  <c r="Z265"/>
  <c r="P265"/>
  <c r="T265"/>
  <c r="Y265"/>
  <c r="AI264"/>
  <c r="AD264"/>
  <c r="AJ264"/>
  <c r="AB262"/>
  <c r="AJ262" s="1"/>
  <c r="R261"/>
  <c r="V260"/>
  <c r="AN258"/>
  <c r="AO258" s="1"/>
  <c r="AK258"/>
  <c r="AU258"/>
  <c r="AH258"/>
  <c r="AL258"/>
  <c r="AF257"/>
  <c r="AL257"/>
  <c r="AV257"/>
  <c r="AK257"/>
  <c r="O257"/>
  <c r="W257" s="1"/>
  <c r="Q257"/>
  <c r="U257" s="1"/>
  <c r="S257"/>
  <c r="V257" s="1"/>
  <c r="Z257"/>
  <c r="P257"/>
  <c r="T257"/>
  <c r="Y257"/>
  <c r="AI256"/>
  <c r="AD256"/>
  <c r="AJ256"/>
  <c r="AB254"/>
  <c r="AJ254" s="1"/>
  <c r="R253"/>
  <c r="V252"/>
  <c r="AN250"/>
  <c r="AO250" s="1"/>
  <c r="AK250"/>
  <c r="AU250"/>
  <c r="AH250"/>
  <c r="AL250"/>
  <c r="AF391"/>
  <c r="AL391"/>
  <c r="O391"/>
  <c r="W391" s="1"/>
  <c r="Q391"/>
  <c r="U391" s="1"/>
  <c r="S391"/>
  <c r="V391" s="1"/>
  <c r="Z391"/>
  <c r="V390"/>
  <c r="AK388"/>
  <c r="AU388"/>
  <c r="AF387"/>
  <c r="AL387"/>
  <c r="AV387"/>
  <c r="O387"/>
  <c r="W387" s="1"/>
  <c r="Q387"/>
  <c r="U387" s="1"/>
  <c r="S387"/>
  <c r="V387" s="1"/>
  <c r="Z387"/>
  <c r="V386"/>
  <c r="AK384"/>
  <c r="AU384"/>
  <c r="AC384"/>
  <c r="AG384"/>
  <c r="AF383"/>
  <c r="AL383"/>
  <c r="AV383"/>
  <c r="O383"/>
  <c r="W383" s="1"/>
  <c r="Q383"/>
  <c r="U383" s="1"/>
  <c r="S383"/>
  <c r="V383" s="1"/>
  <c r="Z383"/>
  <c r="V382"/>
  <c r="AK380"/>
  <c r="AU380"/>
  <c r="AC380"/>
  <c r="AG380"/>
  <c r="AF379"/>
  <c r="AL379"/>
  <c r="AV379"/>
  <c r="O379"/>
  <c r="W379" s="1"/>
  <c r="Q379"/>
  <c r="U379" s="1"/>
  <c r="S379"/>
  <c r="V379" s="1"/>
  <c r="Z379"/>
  <c r="V378"/>
  <c r="AK376"/>
  <c r="AU376"/>
  <c r="AF375"/>
  <c r="AL375"/>
  <c r="AV375"/>
  <c r="O375"/>
  <c r="W375" s="1"/>
  <c r="Q375"/>
  <c r="U375" s="1"/>
  <c r="S375"/>
  <c r="V375" s="1"/>
  <c r="Z375"/>
  <c r="V374"/>
  <c r="AK372"/>
  <c r="AU372"/>
  <c r="AF371"/>
  <c r="AL371"/>
  <c r="AV371"/>
  <c r="O371"/>
  <c r="W371" s="1"/>
  <c r="Q371"/>
  <c r="U371" s="1"/>
  <c r="S371"/>
  <c r="V371" s="1"/>
  <c r="Z371"/>
  <c r="V370"/>
  <c r="AK368"/>
  <c r="AU368"/>
  <c r="AC368"/>
  <c r="AG368"/>
  <c r="AF367"/>
  <c r="AL367"/>
  <c r="AV367"/>
  <c r="O367"/>
  <c r="W367" s="1"/>
  <c r="Q367"/>
  <c r="U367" s="1"/>
  <c r="S367"/>
  <c r="V367" s="1"/>
  <c r="Z367"/>
  <c r="V366"/>
  <c r="AK364"/>
  <c r="AU364"/>
  <c r="AC364"/>
  <c r="AG364"/>
  <c r="AF363"/>
  <c r="AL363"/>
  <c r="AV363"/>
  <c r="O363"/>
  <c r="W363" s="1"/>
  <c r="Q363"/>
  <c r="U363" s="1"/>
  <c r="S363"/>
  <c r="V363" s="1"/>
  <c r="Z363"/>
  <c r="V362"/>
  <c r="AK360"/>
  <c r="AU360"/>
  <c r="AF359"/>
  <c r="AL359"/>
  <c r="AV359"/>
  <c r="O359"/>
  <c r="W359" s="1"/>
  <c r="Q359"/>
  <c r="U359" s="1"/>
  <c r="S359"/>
  <c r="V359" s="1"/>
  <c r="Z359"/>
  <c r="V358"/>
  <c r="AK356"/>
  <c r="AU356"/>
  <c r="AF355"/>
  <c r="AL355"/>
  <c r="AV355"/>
  <c r="O355"/>
  <c r="W355" s="1"/>
  <c r="Q355"/>
  <c r="U355" s="1"/>
  <c r="S355"/>
  <c r="V355" s="1"/>
  <c r="Z355"/>
  <c r="V354"/>
  <c r="AK352"/>
  <c r="AU352"/>
  <c r="AC352"/>
  <c r="AG352"/>
  <c r="AF351"/>
  <c r="AL351"/>
  <c r="AV351"/>
  <c r="O351"/>
  <c r="W351" s="1"/>
  <c r="Q351"/>
  <c r="U351" s="1"/>
  <c r="S351"/>
  <c r="V351" s="1"/>
  <c r="Z351"/>
  <c r="V350"/>
  <c r="AK348"/>
  <c r="AU348"/>
  <c r="AC348"/>
  <c r="AG348"/>
  <c r="AF347"/>
  <c r="AL347"/>
  <c r="AV347"/>
  <c r="O347"/>
  <c r="W347" s="1"/>
  <c r="Q347"/>
  <c r="U347" s="1"/>
  <c r="S347"/>
  <c r="V347" s="1"/>
  <c r="Z347"/>
  <c r="V346"/>
  <c r="AK344"/>
  <c r="AU344"/>
  <c r="AF343"/>
  <c r="AL343"/>
  <c r="AV343"/>
  <c r="O343"/>
  <c r="W343" s="1"/>
  <c r="Q343"/>
  <c r="U343" s="1"/>
  <c r="S343"/>
  <c r="V343" s="1"/>
  <c r="Z343"/>
  <c r="V342"/>
  <c r="AK340"/>
  <c r="AU340"/>
  <c r="AF339"/>
  <c r="AL339"/>
  <c r="AV339"/>
  <c r="O339"/>
  <c r="W339" s="1"/>
  <c r="Q339"/>
  <c r="U339" s="1"/>
  <c r="S339"/>
  <c r="V339" s="1"/>
  <c r="Z339"/>
  <c r="V338"/>
  <c r="AK336"/>
  <c r="AU336"/>
  <c r="AC336"/>
  <c r="AG336"/>
  <c r="AF335"/>
  <c r="AL335"/>
  <c r="AV335"/>
  <c r="O335"/>
  <c r="W335" s="1"/>
  <c r="Q335"/>
  <c r="U335" s="1"/>
  <c r="S335"/>
  <c r="V335" s="1"/>
  <c r="Z335"/>
  <c r="V334"/>
  <c r="AK332"/>
  <c r="AU332"/>
  <c r="AC332"/>
  <c r="AG332"/>
  <c r="AF331"/>
  <c r="AL331"/>
  <c r="AV331"/>
  <c r="O331"/>
  <c r="W331" s="1"/>
  <c r="Q331"/>
  <c r="U331" s="1"/>
  <c r="S331"/>
  <c r="V331" s="1"/>
  <c r="Z331"/>
  <c r="V330"/>
  <c r="AK328"/>
  <c r="AU328"/>
  <c r="AF327"/>
  <c r="AL327"/>
  <c r="AV327"/>
  <c r="O327"/>
  <c r="W327" s="1"/>
  <c r="Q327"/>
  <c r="U327" s="1"/>
  <c r="S327"/>
  <c r="V327" s="1"/>
  <c r="Z327"/>
  <c r="V326"/>
  <c r="AK324"/>
  <c r="AU324"/>
  <c r="AF323"/>
  <c r="AL323"/>
  <c r="AV323"/>
  <c r="O323"/>
  <c r="W323" s="1"/>
  <c r="Q323"/>
  <c r="U323" s="1"/>
  <c r="S323"/>
  <c r="V323" s="1"/>
  <c r="Z323"/>
  <c r="V322"/>
  <c r="AK320"/>
  <c r="AU320"/>
  <c r="AC320"/>
  <c r="AG320"/>
  <c r="AF319"/>
  <c r="AL319"/>
  <c r="AV319"/>
  <c r="O319"/>
  <c r="W319" s="1"/>
  <c r="Q319"/>
  <c r="U319" s="1"/>
  <c r="S319"/>
  <c r="V319" s="1"/>
  <c r="Z319"/>
  <c r="V318"/>
  <c r="AK316"/>
  <c r="AU316"/>
  <c r="AC316"/>
  <c r="AG316"/>
  <c r="AF315"/>
  <c r="AL315"/>
  <c r="AV315"/>
  <c r="O315"/>
  <c r="W315" s="1"/>
  <c r="Q315"/>
  <c r="U315" s="1"/>
  <c r="S315"/>
  <c r="V315" s="1"/>
  <c r="Z315"/>
  <c r="V314"/>
  <c r="AK312"/>
  <c r="AU312"/>
  <c r="AF311"/>
  <c r="AL311"/>
  <c r="AV311"/>
  <c r="O311"/>
  <c r="W311" s="1"/>
  <c r="Q311"/>
  <c r="U311" s="1"/>
  <c r="S311"/>
  <c r="V311" s="1"/>
  <c r="Z311"/>
  <c r="V310"/>
  <c r="AK308"/>
  <c r="AU308"/>
  <c r="AF307"/>
  <c r="AL307"/>
  <c r="AV307"/>
  <c r="O307"/>
  <c r="W307" s="1"/>
  <c r="Q307"/>
  <c r="U307" s="1"/>
  <c r="S307"/>
  <c r="V307" s="1"/>
  <c r="Z307"/>
  <c r="V306"/>
  <c r="AK304"/>
  <c r="AU304"/>
  <c r="AC304"/>
  <c r="AG304"/>
  <c r="AF303"/>
  <c r="AL303"/>
  <c r="AV303"/>
  <c r="O303"/>
  <c r="W303" s="1"/>
  <c r="Q303"/>
  <c r="U303" s="1"/>
  <c r="S303"/>
  <c r="V303" s="1"/>
  <c r="Z303"/>
  <c r="V302"/>
  <c r="AK300"/>
  <c r="AU300"/>
  <c r="AC300"/>
  <c r="AG300"/>
  <c r="AF299"/>
  <c r="AL299"/>
  <c r="AV299"/>
  <c r="O299"/>
  <c r="W299" s="1"/>
  <c r="Q299"/>
  <c r="U299" s="1"/>
  <c r="S299"/>
  <c r="V299" s="1"/>
  <c r="Z299"/>
  <c r="V298"/>
  <c r="AK296"/>
  <c r="AU296"/>
  <c r="AF295"/>
  <c r="AL295"/>
  <c r="AV295"/>
  <c r="O295"/>
  <c r="W295" s="1"/>
  <c r="Q295"/>
  <c r="U295" s="1"/>
  <c r="S295"/>
  <c r="V295" s="1"/>
  <c r="Z295"/>
  <c r="V294"/>
  <c r="AK292"/>
  <c r="AU292"/>
  <c r="AF291"/>
  <c r="AL291"/>
  <c r="AV291"/>
  <c r="O291"/>
  <c r="W291" s="1"/>
  <c r="Q291"/>
  <c r="U291" s="1"/>
  <c r="S291"/>
  <c r="V291" s="1"/>
  <c r="Z291"/>
  <c r="V290"/>
  <c r="AK288"/>
  <c r="AU288"/>
  <c r="AC288"/>
  <c r="AG288"/>
  <c r="AF287"/>
  <c r="AL287"/>
  <c r="AV287"/>
  <c r="O287"/>
  <c r="W287" s="1"/>
  <c r="Q287"/>
  <c r="U287" s="1"/>
  <c r="S287"/>
  <c r="V287" s="1"/>
  <c r="Z287"/>
  <c r="V286"/>
  <c r="AK284"/>
  <c r="AU284"/>
  <c r="AC284"/>
  <c r="AG284"/>
  <c r="AF283"/>
  <c r="AL283"/>
  <c r="AV283"/>
  <c r="O283"/>
  <c r="W283" s="1"/>
  <c r="Q283"/>
  <c r="U283" s="1"/>
  <c r="S283"/>
  <c r="V283" s="1"/>
  <c r="Z283"/>
  <c r="V282"/>
  <c r="AK280"/>
  <c r="AU280"/>
  <c r="AC280"/>
  <c r="AG280"/>
  <c r="AF279"/>
  <c r="AL279"/>
  <c r="AV279"/>
  <c r="O279"/>
  <c r="W279" s="1"/>
  <c r="Q279"/>
  <c r="U279" s="1"/>
  <c r="S279"/>
  <c r="V279" s="1"/>
  <c r="Z279"/>
  <c r="V278"/>
  <c r="AK276"/>
  <c r="AU276"/>
  <c r="AC276"/>
  <c r="AG276"/>
  <c r="AF275"/>
  <c r="AL275"/>
  <c r="AV275"/>
  <c r="O275"/>
  <c r="W275" s="1"/>
  <c r="Q275"/>
  <c r="U275" s="1"/>
  <c r="S275"/>
  <c r="V275" s="1"/>
  <c r="Z275"/>
  <c r="V274"/>
  <c r="AK272"/>
  <c r="AU272"/>
  <c r="AC272"/>
  <c r="AG272"/>
  <c r="AF271"/>
  <c r="AL271"/>
  <c r="AV271"/>
  <c r="O271"/>
  <c r="W271" s="1"/>
  <c r="Q271"/>
  <c r="U271" s="1"/>
  <c r="S271"/>
  <c r="V271" s="1"/>
  <c r="Z271"/>
  <c r="V270"/>
  <c r="AK268"/>
  <c r="AU268"/>
  <c r="AF267"/>
  <c r="AL267"/>
  <c r="AV267"/>
  <c r="O267"/>
  <c r="W267" s="1"/>
  <c r="Q267"/>
  <c r="U267" s="1"/>
  <c r="S267"/>
  <c r="V267" s="1"/>
  <c r="Z267"/>
  <c r="V266"/>
  <c r="AK264"/>
  <c r="AU264"/>
  <c r="AF263"/>
  <c r="AL263"/>
  <c r="AV263"/>
  <c r="O263"/>
  <c r="W263" s="1"/>
  <c r="Q263"/>
  <c r="U263" s="1"/>
  <c r="S263"/>
  <c r="V263" s="1"/>
  <c r="Z263"/>
  <c r="V262"/>
  <c r="AK260"/>
  <c r="AU260"/>
  <c r="AC260"/>
  <c r="AG260"/>
  <c r="AF259"/>
  <c r="AL259"/>
  <c r="AV259"/>
  <c r="O259"/>
  <c r="W259" s="1"/>
  <c r="Q259"/>
  <c r="U259" s="1"/>
  <c r="S259"/>
  <c r="V259" s="1"/>
  <c r="Z259"/>
  <c r="V258"/>
  <c r="AK256"/>
  <c r="AU256"/>
  <c r="AF255"/>
  <c r="AL255"/>
  <c r="AV255"/>
  <c r="O255"/>
  <c r="W255" s="1"/>
  <c r="Q255"/>
  <c r="U255" s="1"/>
  <c r="S255"/>
  <c r="V255" s="1"/>
  <c r="Z255"/>
  <c r="V254"/>
  <c r="AK252"/>
  <c r="AU252"/>
  <c r="AC252"/>
  <c r="AG252"/>
  <c r="AF251"/>
  <c r="AL251"/>
  <c r="AV251"/>
  <c r="O251"/>
  <c r="W251" s="1"/>
  <c r="Q251"/>
  <c r="U251" s="1"/>
  <c r="S251"/>
  <c r="V251" s="1"/>
  <c r="Z251"/>
  <c r="V250"/>
  <c r="AF249"/>
  <c r="AL249"/>
  <c r="AV249"/>
  <c r="U248"/>
  <c r="AI208"/>
  <c r="AD208"/>
  <c r="AJ208"/>
  <c r="V115"/>
  <c r="AV248"/>
  <c r="AL248"/>
  <c r="Z248"/>
  <c r="S248"/>
  <c r="V248" s="1"/>
  <c r="Q248"/>
  <c r="Y247"/>
  <c r="T247"/>
  <c r="AJ246"/>
  <c r="AK246"/>
  <c r="AU246"/>
  <c r="AD246"/>
  <c r="AC246"/>
  <c r="AG246"/>
  <c r="AF245"/>
  <c r="AL245"/>
  <c r="AV245"/>
  <c r="O245"/>
  <c r="W245" s="1"/>
  <c r="Q245"/>
  <c r="U245" s="1"/>
  <c r="S245"/>
  <c r="V245" s="1"/>
  <c r="Z245"/>
  <c r="AP244"/>
  <c r="AS244" s="1"/>
  <c r="AL244"/>
  <c r="V244"/>
  <c r="Y243"/>
  <c r="T243"/>
  <c r="AJ242"/>
  <c r="AK242"/>
  <c r="AU242"/>
  <c r="AD242"/>
  <c r="AC242"/>
  <c r="AG242"/>
  <c r="AF241"/>
  <c r="AV241"/>
  <c r="O241"/>
  <c r="W241" s="1"/>
  <c r="Q241"/>
  <c r="U241" s="1"/>
  <c r="S241"/>
  <c r="V241" s="1"/>
  <c r="Z241"/>
  <c r="AP240"/>
  <c r="AS240" s="1"/>
  <c r="AL240"/>
  <c r="V240"/>
  <c r="Y239"/>
  <c r="T239"/>
  <c r="AJ238"/>
  <c r="AK238"/>
  <c r="AU238"/>
  <c r="AD238"/>
  <c r="AF237"/>
  <c r="AL237"/>
  <c r="AV237"/>
  <c r="O237"/>
  <c r="W237" s="1"/>
  <c r="Q237"/>
  <c r="U237" s="1"/>
  <c r="S237"/>
  <c r="V237" s="1"/>
  <c r="Z237"/>
  <c r="AP236"/>
  <c r="AS236" s="1"/>
  <c r="AL236"/>
  <c r="V236"/>
  <c r="Y235"/>
  <c r="T235"/>
  <c r="AJ234"/>
  <c r="AK234"/>
  <c r="AU234"/>
  <c r="AD234"/>
  <c r="AF233"/>
  <c r="AV233"/>
  <c r="O233"/>
  <c r="W233" s="1"/>
  <c r="Q233"/>
  <c r="U233" s="1"/>
  <c r="S233"/>
  <c r="V233" s="1"/>
  <c r="Z233"/>
  <c r="AP232"/>
  <c r="AS232" s="1"/>
  <c r="AL232"/>
  <c r="V232"/>
  <c r="Y231"/>
  <c r="T231"/>
  <c r="AJ230"/>
  <c r="AK230"/>
  <c r="AU230"/>
  <c r="AD230"/>
  <c r="AF229"/>
  <c r="AL229"/>
  <c r="AV229"/>
  <c r="O229"/>
  <c r="W229" s="1"/>
  <c r="Q229"/>
  <c r="U229" s="1"/>
  <c r="S229"/>
  <c r="V229" s="1"/>
  <c r="Z229"/>
  <c r="AP228"/>
  <c r="AS228" s="1"/>
  <c r="AL228"/>
  <c r="V228"/>
  <c r="Y227"/>
  <c r="T227"/>
  <c r="AJ226"/>
  <c r="AK226"/>
  <c r="AU226"/>
  <c r="AD226"/>
  <c r="AF225"/>
  <c r="AV225"/>
  <c r="O225"/>
  <c r="W225" s="1"/>
  <c r="Q225"/>
  <c r="U225" s="1"/>
  <c r="S225"/>
  <c r="V225" s="1"/>
  <c r="Z225"/>
  <c r="AP224"/>
  <c r="AS224" s="1"/>
  <c r="AL224"/>
  <c r="V224"/>
  <c r="Y223"/>
  <c r="T223"/>
  <c r="AJ222"/>
  <c r="AK222"/>
  <c r="AU222"/>
  <c r="AD222"/>
  <c r="AC222"/>
  <c r="AG222"/>
  <c r="AF221"/>
  <c r="AL221"/>
  <c r="AV221"/>
  <c r="O221"/>
  <c r="W221" s="1"/>
  <c r="Q221"/>
  <c r="U221" s="1"/>
  <c r="S221"/>
  <c r="V221" s="1"/>
  <c r="Z221"/>
  <c r="AP220"/>
  <c r="AS220" s="1"/>
  <c r="AL220"/>
  <c r="V220"/>
  <c r="Y219"/>
  <c r="T219"/>
  <c r="AJ218"/>
  <c r="AK218"/>
  <c r="AU218"/>
  <c r="AD218"/>
  <c r="AC218"/>
  <c r="AG218"/>
  <c r="AF217"/>
  <c r="AV217"/>
  <c r="O217"/>
  <c r="W217" s="1"/>
  <c r="Q217"/>
  <c r="U217" s="1"/>
  <c r="S217"/>
  <c r="V217" s="1"/>
  <c r="Z217"/>
  <c r="AP216"/>
  <c r="AS216" s="1"/>
  <c r="AL216"/>
  <c r="V216"/>
  <c r="Y215"/>
  <c r="T215"/>
  <c r="AJ214"/>
  <c r="AK214"/>
  <c r="AU214"/>
  <c r="AD214"/>
  <c r="AC214"/>
  <c r="AG214"/>
  <c r="AF213"/>
  <c r="AL213"/>
  <c r="AV213"/>
  <c r="O213"/>
  <c r="W213" s="1"/>
  <c r="Q213"/>
  <c r="U213" s="1"/>
  <c r="S213"/>
  <c r="V213" s="1"/>
  <c r="Z213"/>
  <c r="AP212"/>
  <c r="AS212" s="1"/>
  <c r="AL212"/>
  <c r="V212"/>
  <c r="Y211"/>
  <c r="T211"/>
  <c r="AJ210"/>
  <c r="AK210"/>
  <c r="AU210"/>
  <c r="AD210"/>
  <c r="AF209"/>
  <c r="AV209"/>
  <c r="O209"/>
  <c r="W209" s="1"/>
  <c r="Q209"/>
  <c r="U209" s="1"/>
  <c r="S209"/>
  <c r="V209" s="1"/>
  <c r="Z209"/>
  <c r="AP208"/>
  <c r="AS208" s="1"/>
  <c r="AL208"/>
  <c r="V208"/>
  <c r="Y207"/>
  <c r="T207"/>
  <c r="AJ206"/>
  <c r="AK206"/>
  <c r="AU206"/>
  <c r="AD206"/>
  <c r="AF205"/>
  <c r="AL205"/>
  <c r="AV205"/>
  <c r="O205"/>
  <c r="W205" s="1"/>
  <c r="Q205"/>
  <c r="U205" s="1"/>
  <c r="S205"/>
  <c r="V205" s="1"/>
  <c r="Z205"/>
  <c r="AP204"/>
  <c r="AS204" s="1"/>
  <c r="AL204"/>
  <c r="V204"/>
  <c r="Y203"/>
  <c r="T203"/>
  <c r="AJ202"/>
  <c r="AK202"/>
  <c r="AU202"/>
  <c r="AD202"/>
  <c r="AC202"/>
  <c r="AG202"/>
  <c r="AF201"/>
  <c r="AV201"/>
  <c r="O201"/>
  <c r="W201" s="1"/>
  <c r="Q201"/>
  <c r="U201" s="1"/>
  <c r="S201"/>
  <c r="V201" s="1"/>
  <c r="Z201"/>
  <c r="AF200"/>
  <c r="AL200"/>
  <c r="AK200"/>
  <c r="AU200"/>
  <c r="O200"/>
  <c r="W200" s="1"/>
  <c r="Q200"/>
  <c r="U200" s="1"/>
  <c r="S200"/>
  <c r="V200" s="1"/>
  <c r="Z200"/>
  <c r="P200"/>
  <c r="T200"/>
  <c r="Y200"/>
  <c r="AI199"/>
  <c r="AD199"/>
  <c r="AJ199"/>
  <c r="AB197"/>
  <c r="V195"/>
  <c r="AN193"/>
  <c r="AO193" s="1"/>
  <c r="AK193"/>
  <c r="AU193"/>
  <c r="AH193"/>
  <c r="AL193"/>
  <c r="AF192"/>
  <c r="AL192"/>
  <c r="AV192"/>
  <c r="AK192"/>
  <c r="O192"/>
  <c r="W192" s="1"/>
  <c r="Q192"/>
  <c r="U192" s="1"/>
  <c r="S192"/>
  <c r="V192" s="1"/>
  <c r="Z192"/>
  <c r="P192"/>
  <c r="T192"/>
  <c r="Y192"/>
  <c r="AI191"/>
  <c r="AD191"/>
  <c r="AJ191"/>
  <c r="AB189"/>
  <c r="V187"/>
  <c r="AN185"/>
  <c r="AO185" s="1"/>
  <c r="AK185"/>
  <c r="AU185"/>
  <c r="AH185"/>
  <c r="AL185"/>
  <c r="AF184"/>
  <c r="AV184"/>
  <c r="AK184"/>
  <c r="O184"/>
  <c r="W184" s="1"/>
  <c r="Q184"/>
  <c r="U184" s="1"/>
  <c r="S184"/>
  <c r="V184" s="1"/>
  <c r="Z184"/>
  <c r="P184"/>
  <c r="T184"/>
  <c r="Y184"/>
  <c r="AI183"/>
  <c r="AD183"/>
  <c r="AJ183"/>
  <c r="AB181"/>
  <c r="V179"/>
  <c r="AN177"/>
  <c r="AO177" s="1"/>
  <c r="AK177"/>
  <c r="AU177"/>
  <c r="AH177"/>
  <c r="AL177"/>
  <c r="AF176"/>
  <c r="AL176"/>
  <c r="AV176"/>
  <c r="AK176"/>
  <c r="O176"/>
  <c r="W176" s="1"/>
  <c r="Q176"/>
  <c r="U176" s="1"/>
  <c r="S176"/>
  <c r="V176" s="1"/>
  <c r="Z176"/>
  <c r="P176"/>
  <c r="T176"/>
  <c r="Y176"/>
  <c r="AI175"/>
  <c r="AD175"/>
  <c r="AJ175"/>
  <c r="AB173"/>
  <c r="V171"/>
  <c r="AN169"/>
  <c r="AO169" s="1"/>
  <c r="AK169"/>
  <c r="AU169"/>
  <c r="AH169"/>
  <c r="AL169"/>
  <c r="AF168"/>
  <c r="AV168"/>
  <c r="AK168"/>
  <c r="O168"/>
  <c r="W168" s="1"/>
  <c r="Q168"/>
  <c r="U168" s="1"/>
  <c r="S168"/>
  <c r="V168" s="1"/>
  <c r="Z168"/>
  <c r="P168"/>
  <c r="T168"/>
  <c r="Y168"/>
  <c r="AI167"/>
  <c r="AD167"/>
  <c r="AJ167"/>
  <c r="AB165"/>
  <c r="V163"/>
  <c r="AN161"/>
  <c r="AO161" s="1"/>
  <c r="AK161"/>
  <c r="AU161"/>
  <c r="AH161"/>
  <c r="AL161"/>
  <c r="AF160"/>
  <c r="AL160"/>
  <c r="AV160"/>
  <c r="AK160"/>
  <c r="O160"/>
  <c r="W160" s="1"/>
  <c r="Q160"/>
  <c r="U160" s="1"/>
  <c r="S160"/>
  <c r="V160" s="1"/>
  <c r="Z160"/>
  <c r="P160"/>
  <c r="T160"/>
  <c r="Y160"/>
  <c r="AI159"/>
  <c r="AD159"/>
  <c r="AJ159"/>
  <c r="AB157"/>
  <c r="V155"/>
  <c r="AN153"/>
  <c r="AO153" s="1"/>
  <c r="AK153"/>
  <c r="AU153"/>
  <c r="AH153"/>
  <c r="AL153"/>
  <c r="AF152"/>
  <c r="AV152"/>
  <c r="AK152"/>
  <c r="O152"/>
  <c r="W152" s="1"/>
  <c r="Q152"/>
  <c r="U152" s="1"/>
  <c r="S152"/>
  <c r="V152" s="1"/>
  <c r="Z152"/>
  <c r="P152"/>
  <c r="T152"/>
  <c r="Y152"/>
  <c r="AI151"/>
  <c r="AD151"/>
  <c r="AJ151"/>
  <c r="AB149"/>
  <c r="V147"/>
  <c r="AN145"/>
  <c r="AO145" s="1"/>
  <c r="AK145"/>
  <c r="AU145"/>
  <c r="AH145"/>
  <c r="AL145"/>
  <c r="AF144"/>
  <c r="AL144"/>
  <c r="AV144"/>
  <c r="AK144"/>
  <c r="O144"/>
  <c r="W144" s="1"/>
  <c r="Q144"/>
  <c r="U144" s="1"/>
  <c r="S144"/>
  <c r="V144" s="1"/>
  <c r="Z144"/>
  <c r="P144"/>
  <c r="T144"/>
  <c r="Y144"/>
  <c r="AI143"/>
  <c r="AD143"/>
  <c r="AJ143"/>
  <c r="AR141"/>
  <c r="AC141"/>
  <c r="AG141"/>
  <c r="AB141"/>
  <c r="V139"/>
  <c r="AN137"/>
  <c r="AO137" s="1"/>
  <c r="AK137"/>
  <c r="AU137"/>
  <c r="AH137"/>
  <c r="AL137"/>
  <c r="AF136"/>
  <c r="AV136"/>
  <c r="AK136"/>
  <c r="O136"/>
  <c r="W136" s="1"/>
  <c r="Q136"/>
  <c r="U136" s="1"/>
  <c r="S136"/>
  <c r="V136" s="1"/>
  <c r="Z136"/>
  <c r="P136"/>
  <c r="T136"/>
  <c r="Y136"/>
  <c r="AI135"/>
  <c r="AD135"/>
  <c r="AJ135"/>
  <c r="AP132"/>
  <c r="AS132" s="1"/>
  <c r="V126"/>
  <c r="AK124"/>
  <c r="AU124"/>
  <c r="AL124"/>
  <c r="AF123"/>
  <c r="AV123"/>
  <c r="AK123"/>
  <c r="O123"/>
  <c r="W123" s="1"/>
  <c r="Q123"/>
  <c r="U123" s="1"/>
  <c r="S123"/>
  <c r="V123" s="1"/>
  <c r="Z123"/>
  <c r="P123"/>
  <c r="T123"/>
  <c r="Y123"/>
  <c r="R123"/>
  <c r="AI122"/>
  <c r="AD122"/>
  <c r="AJ122"/>
  <c r="AA120"/>
  <c r="AN120"/>
  <c r="AO120" s="1"/>
  <c r="AP116"/>
  <c r="AS116" s="1"/>
  <c r="V110"/>
  <c r="V108"/>
  <c r="AF105"/>
  <c r="AV105"/>
  <c r="AK105"/>
  <c r="AK90"/>
  <c r="AU90"/>
  <c r="AL90"/>
  <c r="V89"/>
  <c r="O89"/>
  <c r="W89" s="1"/>
  <c r="Q89"/>
  <c r="U89" s="1"/>
  <c r="S89"/>
  <c r="Z89"/>
  <c r="P89"/>
  <c r="T89"/>
  <c r="Y89"/>
  <c r="R89"/>
  <c r="AI88"/>
  <c r="AD88"/>
  <c r="AJ88"/>
  <c r="AA86"/>
  <c r="AN86"/>
  <c r="AO86" s="1"/>
  <c r="AA82"/>
  <c r="AN82"/>
  <c r="AO82" s="1"/>
  <c r="AA78"/>
  <c r="AN78"/>
  <c r="AO78" s="1"/>
  <c r="AH66"/>
  <c r="AR66"/>
  <c r="V65"/>
  <c r="O65"/>
  <c r="W65" s="1"/>
  <c r="Q65"/>
  <c r="U65" s="1"/>
  <c r="S65"/>
  <c r="Z65"/>
  <c r="P65"/>
  <c r="T65"/>
  <c r="Y65"/>
  <c r="R65"/>
  <c r="AF247"/>
  <c r="O247"/>
  <c r="W247" s="1"/>
  <c r="Q247"/>
  <c r="U247" s="1"/>
  <c r="S247"/>
  <c r="V247" s="1"/>
  <c r="Z247"/>
  <c r="V246"/>
  <c r="AK244"/>
  <c r="AU244"/>
  <c r="AF243"/>
  <c r="AV243"/>
  <c r="O243"/>
  <c r="W243" s="1"/>
  <c r="Q243"/>
  <c r="U243" s="1"/>
  <c r="S243"/>
  <c r="V243" s="1"/>
  <c r="Z243"/>
  <c r="V242"/>
  <c r="AK240"/>
  <c r="AU240"/>
  <c r="AF239"/>
  <c r="AV239"/>
  <c r="O239"/>
  <c r="W239" s="1"/>
  <c r="Q239"/>
  <c r="U239" s="1"/>
  <c r="S239"/>
  <c r="V239" s="1"/>
  <c r="Z239"/>
  <c r="V238"/>
  <c r="AK236"/>
  <c r="AU236"/>
  <c r="AF235"/>
  <c r="AV235"/>
  <c r="O235"/>
  <c r="W235" s="1"/>
  <c r="Q235"/>
  <c r="U235" s="1"/>
  <c r="S235"/>
  <c r="V235" s="1"/>
  <c r="Z235"/>
  <c r="V234"/>
  <c r="AK232"/>
  <c r="AU232"/>
  <c r="AF231"/>
  <c r="AV231"/>
  <c r="O231"/>
  <c r="W231" s="1"/>
  <c r="Q231"/>
  <c r="U231" s="1"/>
  <c r="S231"/>
  <c r="V231" s="1"/>
  <c r="Z231"/>
  <c r="V230"/>
  <c r="AK228"/>
  <c r="AU228"/>
  <c r="AF227"/>
  <c r="AV227"/>
  <c r="O227"/>
  <c r="W227" s="1"/>
  <c r="Q227"/>
  <c r="U227" s="1"/>
  <c r="S227"/>
  <c r="V227" s="1"/>
  <c r="Z227"/>
  <c r="V226"/>
  <c r="AK224"/>
  <c r="AU224"/>
  <c r="AF223"/>
  <c r="AV223"/>
  <c r="O223"/>
  <c r="W223" s="1"/>
  <c r="Q223"/>
  <c r="U223" s="1"/>
  <c r="S223"/>
  <c r="V223" s="1"/>
  <c r="Z223"/>
  <c r="V222"/>
  <c r="AK220"/>
  <c r="AU220"/>
  <c r="AF219"/>
  <c r="AV219"/>
  <c r="O219"/>
  <c r="W219" s="1"/>
  <c r="Q219"/>
  <c r="U219" s="1"/>
  <c r="S219"/>
  <c r="V219" s="1"/>
  <c r="Z219"/>
  <c r="V218"/>
  <c r="AK216"/>
  <c r="AU216"/>
  <c r="AF215"/>
  <c r="AV215"/>
  <c r="O215"/>
  <c r="W215" s="1"/>
  <c r="Q215"/>
  <c r="U215" s="1"/>
  <c r="S215"/>
  <c r="V215" s="1"/>
  <c r="Z215"/>
  <c r="V214"/>
  <c r="AK212"/>
  <c r="AU212"/>
  <c r="AC212"/>
  <c r="AG212"/>
  <c r="AF211"/>
  <c r="AV211"/>
  <c r="O211"/>
  <c r="W211" s="1"/>
  <c r="Q211"/>
  <c r="U211" s="1"/>
  <c r="S211"/>
  <c r="V211" s="1"/>
  <c r="Z211"/>
  <c r="V210"/>
  <c r="AK208"/>
  <c r="AU208"/>
  <c r="AC208"/>
  <c r="AG208"/>
  <c r="AF207"/>
  <c r="AV207"/>
  <c r="O207"/>
  <c r="W207" s="1"/>
  <c r="Q207"/>
  <c r="U207" s="1"/>
  <c r="S207"/>
  <c r="V207" s="1"/>
  <c r="Z207"/>
  <c r="V206"/>
  <c r="AK204"/>
  <c r="AU204"/>
  <c r="AF203"/>
  <c r="AV203"/>
  <c r="O203"/>
  <c r="W203" s="1"/>
  <c r="Q203"/>
  <c r="U203" s="1"/>
  <c r="S203"/>
  <c r="V203" s="1"/>
  <c r="Z203"/>
  <c r="V202"/>
  <c r="V199"/>
  <c r="AP197"/>
  <c r="AS197" s="1"/>
  <c r="AK197"/>
  <c r="AU197"/>
  <c r="AL197"/>
  <c r="AF196"/>
  <c r="AV196"/>
  <c r="AK196"/>
  <c r="O196"/>
  <c r="W196" s="1"/>
  <c r="Q196"/>
  <c r="U196" s="1"/>
  <c r="S196"/>
  <c r="V196" s="1"/>
  <c r="Z196"/>
  <c r="P196"/>
  <c r="T196"/>
  <c r="Y196"/>
  <c r="AI195"/>
  <c r="AD195"/>
  <c r="AJ195"/>
  <c r="AC193"/>
  <c r="AG193"/>
  <c r="AB193"/>
  <c r="V191"/>
  <c r="AP189"/>
  <c r="AS189" s="1"/>
  <c r="AK189"/>
  <c r="AU189"/>
  <c r="AL189"/>
  <c r="AF188"/>
  <c r="AV188"/>
  <c r="AK188"/>
  <c r="O188"/>
  <c r="W188" s="1"/>
  <c r="Q188"/>
  <c r="U188" s="1"/>
  <c r="S188"/>
  <c r="V188" s="1"/>
  <c r="Z188"/>
  <c r="P188"/>
  <c r="T188"/>
  <c r="Y188"/>
  <c r="AI187"/>
  <c r="AD187"/>
  <c r="AJ187"/>
  <c r="AC185"/>
  <c r="AG185"/>
  <c r="AB185"/>
  <c r="V183"/>
  <c r="AP181"/>
  <c r="AS181" s="1"/>
  <c r="AK181"/>
  <c r="AU181"/>
  <c r="AL181"/>
  <c r="AF180"/>
  <c r="AV180"/>
  <c r="AK180"/>
  <c r="O180"/>
  <c r="W180" s="1"/>
  <c r="Q180"/>
  <c r="U180" s="1"/>
  <c r="S180"/>
  <c r="V180" s="1"/>
  <c r="Z180"/>
  <c r="P180"/>
  <c r="T180"/>
  <c r="Y180"/>
  <c r="AI179"/>
  <c r="AD179"/>
  <c r="AJ179"/>
  <c r="AC177"/>
  <c r="AG177"/>
  <c r="AB177"/>
  <c r="V175"/>
  <c r="AP173"/>
  <c r="AS173" s="1"/>
  <c r="AK173"/>
  <c r="AU173"/>
  <c r="AL173"/>
  <c r="AF172"/>
  <c r="AV172"/>
  <c r="AK172"/>
  <c r="O172"/>
  <c r="W172" s="1"/>
  <c r="Q172"/>
  <c r="U172" s="1"/>
  <c r="S172"/>
  <c r="V172" s="1"/>
  <c r="Z172"/>
  <c r="P172"/>
  <c r="T172"/>
  <c r="Y172"/>
  <c r="AI171"/>
  <c r="AD171"/>
  <c r="AJ171"/>
  <c r="AC169"/>
  <c r="AG169"/>
  <c r="AB169"/>
  <c r="V167"/>
  <c r="AP165"/>
  <c r="AS165" s="1"/>
  <c r="AK165"/>
  <c r="AU165"/>
  <c r="AL165"/>
  <c r="AF164"/>
  <c r="AV164"/>
  <c r="AK164"/>
  <c r="O164"/>
  <c r="W164" s="1"/>
  <c r="Q164"/>
  <c r="U164" s="1"/>
  <c r="S164"/>
  <c r="V164" s="1"/>
  <c r="Z164"/>
  <c r="P164"/>
  <c r="T164"/>
  <c r="Y164"/>
  <c r="AI163"/>
  <c r="AD163"/>
  <c r="AJ163"/>
  <c r="AC161"/>
  <c r="AG161"/>
  <c r="AB161"/>
  <c r="V159"/>
  <c r="AP157"/>
  <c r="AS157" s="1"/>
  <c r="AK157"/>
  <c r="AU157"/>
  <c r="AL157"/>
  <c r="AF156"/>
  <c r="AV156"/>
  <c r="AK156"/>
  <c r="O156"/>
  <c r="W156" s="1"/>
  <c r="Q156"/>
  <c r="U156" s="1"/>
  <c r="S156"/>
  <c r="V156" s="1"/>
  <c r="Z156"/>
  <c r="P156"/>
  <c r="T156"/>
  <c r="Y156"/>
  <c r="AI155"/>
  <c r="AD155"/>
  <c r="AJ155"/>
  <c r="AC153"/>
  <c r="AG153"/>
  <c r="AB153"/>
  <c r="V151"/>
  <c r="AP149"/>
  <c r="AS149" s="1"/>
  <c r="AK149"/>
  <c r="AU149"/>
  <c r="AL149"/>
  <c r="AF148"/>
  <c r="AV148"/>
  <c r="AK148"/>
  <c r="O148"/>
  <c r="W148" s="1"/>
  <c r="Q148"/>
  <c r="U148" s="1"/>
  <c r="S148"/>
  <c r="V148" s="1"/>
  <c r="Z148"/>
  <c r="P148"/>
  <c r="T148"/>
  <c r="Y148"/>
  <c r="AI147"/>
  <c r="AD147"/>
  <c r="AJ147"/>
  <c r="AC145"/>
  <c r="AG145"/>
  <c r="AB145"/>
  <c r="V143"/>
  <c r="AQ141"/>
  <c r="AP141"/>
  <c r="AS141" s="1"/>
  <c r="AK141"/>
  <c r="AU141"/>
  <c r="AH141"/>
  <c r="AL141"/>
  <c r="AF140"/>
  <c r="AV140"/>
  <c r="AK140"/>
  <c r="O140"/>
  <c r="W140" s="1"/>
  <c r="Q140"/>
  <c r="U140" s="1"/>
  <c r="S140"/>
  <c r="V140" s="1"/>
  <c r="Z140"/>
  <c r="P140"/>
  <c r="T140"/>
  <c r="Y140"/>
  <c r="AI139"/>
  <c r="AD139"/>
  <c r="AJ139"/>
  <c r="AC137"/>
  <c r="AG137"/>
  <c r="AB137"/>
  <c r="V135"/>
  <c r="AK133"/>
  <c r="AU133"/>
  <c r="AL133"/>
  <c r="AK132"/>
  <c r="AU132"/>
  <c r="AL132"/>
  <c r="AF131"/>
  <c r="AL131"/>
  <c r="AV131"/>
  <c r="AK131"/>
  <c r="O131"/>
  <c r="W131" s="1"/>
  <c r="Q131"/>
  <c r="U131" s="1"/>
  <c r="S131"/>
  <c r="V131" s="1"/>
  <c r="Z131"/>
  <c r="P131"/>
  <c r="T131"/>
  <c r="Y131"/>
  <c r="R131"/>
  <c r="AI130"/>
  <c r="AD130"/>
  <c r="AJ130"/>
  <c r="AA128"/>
  <c r="AN128"/>
  <c r="AO128" s="1"/>
  <c r="AP124"/>
  <c r="AS124" s="1"/>
  <c r="V118"/>
  <c r="AK116"/>
  <c r="AU116"/>
  <c r="AL116"/>
  <c r="AF115"/>
  <c r="AV115"/>
  <c r="AK115"/>
  <c r="O115"/>
  <c r="W115" s="1"/>
  <c r="Q115"/>
  <c r="U115" s="1"/>
  <c r="S115"/>
  <c r="Z115"/>
  <c r="P115"/>
  <c r="T115"/>
  <c r="Y115"/>
  <c r="R115"/>
  <c r="AI114"/>
  <c r="AD114"/>
  <c r="AJ114"/>
  <c r="AA112"/>
  <c r="AN112"/>
  <c r="AO112" s="1"/>
  <c r="AK106"/>
  <c r="AU106"/>
  <c r="AL106"/>
  <c r="V105"/>
  <c r="O105"/>
  <c r="W105" s="1"/>
  <c r="Q105"/>
  <c r="U105" s="1"/>
  <c r="S105"/>
  <c r="Z105"/>
  <c r="P105"/>
  <c r="T105"/>
  <c r="Y105"/>
  <c r="R105"/>
  <c r="AI104"/>
  <c r="AD104"/>
  <c r="AJ104"/>
  <c r="AA102"/>
  <c r="AN102"/>
  <c r="AO102" s="1"/>
  <c r="AP98"/>
  <c r="AS98" s="1"/>
  <c r="V92"/>
  <c r="AF89"/>
  <c r="AV89"/>
  <c r="AK89"/>
  <c r="AF73"/>
  <c r="AK199"/>
  <c r="AU199"/>
  <c r="AF198"/>
  <c r="AL198"/>
  <c r="AV198"/>
  <c r="O198"/>
  <c r="W198" s="1"/>
  <c r="Q198"/>
  <c r="U198" s="1"/>
  <c r="S198"/>
  <c r="V198" s="1"/>
  <c r="Z198"/>
  <c r="V197"/>
  <c r="AK195"/>
  <c r="AU195"/>
  <c r="AF194"/>
  <c r="AL194"/>
  <c r="AV194"/>
  <c r="O194"/>
  <c r="W194" s="1"/>
  <c r="Q194"/>
  <c r="U194" s="1"/>
  <c r="S194"/>
  <c r="V194" s="1"/>
  <c r="Z194"/>
  <c r="V193"/>
  <c r="AK191"/>
  <c r="AU191"/>
  <c r="AF190"/>
  <c r="AL190"/>
  <c r="AV190"/>
  <c r="O190"/>
  <c r="W190" s="1"/>
  <c r="Q190"/>
  <c r="U190" s="1"/>
  <c r="S190"/>
  <c r="V190" s="1"/>
  <c r="Z190"/>
  <c r="V189"/>
  <c r="AK187"/>
  <c r="AU187"/>
  <c r="AF186"/>
  <c r="AL186"/>
  <c r="AV186"/>
  <c r="O186"/>
  <c r="W186" s="1"/>
  <c r="Q186"/>
  <c r="U186" s="1"/>
  <c r="S186"/>
  <c r="V186" s="1"/>
  <c r="Z186"/>
  <c r="V185"/>
  <c r="AK183"/>
  <c r="AU183"/>
  <c r="AF182"/>
  <c r="AL182"/>
  <c r="AV182"/>
  <c r="O182"/>
  <c r="W182" s="1"/>
  <c r="Q182"/>
  <c r="U182" s="1"/>
  <c r="S182"/>
  <c r="V182" s="1"/>
  <c r="Z182"/>
  <c r="V181"/>
  <c r="AK179"/>
  <c r="AU179"/>
  <c r="AF178"/>
  <c r="AL178"/>
  <c r="AV178"/>
  <c r="O178"/>
  <c r="W178" s="1"/>
  <c r="Q178"/>
  <c r="U178" s="1"/>
  <c r="S178"/>
  <c r="V178" s="1"/>
  <c r="Z178"/>
  <c r="V177"/>
  <c r="AK175"/>
  <c r="AU175"/>
  <c r="AF174"/>
  <c r="AL174"/>
  <c r="AV174"/>
  <c r="O174"/>
  <c r="W174" s="1"/>
  <c r="Q174"/>
  <c r="U174" s="1"/>
  <c r="S174"/>
  <c r="V174" s="1"/>
  <c r="Z174"/>
  <c r="V173"/>
  <c r="AK171"/>
  <c r="AU171"/>
  <c r="AF170"/>
  <c r="AL170"/>
  <c r="AV170"/>
  <c r="O170"/>
  <c r="W170" s="1"/>
  <c r="Q170"/>
  <c r="U170" s="1"/>
  <c r="S170"/>
  <c r="V170" s="1"/>
  <c r="Z170"/>
  <c r="V169"/>
  <c r="AK167"/>
  <c r="AU167"/>
  <c r="AF166"/>
  <c r="AL166"/>
  <c r="AV166"/>
  <c r="O166"/>
  <c r="W166" s="1"/>
  <c r="Q166"/>
  <c r="U166" s="1"/>
  <c r="S166"/>
  <c r="V166" s="1"/>
  <c r="Z166"/>
  <c r="V165"/>
  <c r="AK163"/>
  <c r="AU163"/>
  <c r="AF162"/>
  <c r="AL162"/>
  <c r="AV162"/>
  <c r="O162"/>
  <c r="W162" s="1"/>
  <c r="Q162"/>
  <c r="U162" s="1"/>
  <c r="S162"/>
  <c r="V162" s="1"/>
  <c r="Z162"/>
  <c r="V161"/>
  <c r="AK159"/>
  <c r="AU159"/>
  <c r="AF158"/>
  <c r="AL158"/>
  <c r="AV158"/>
  <c r="O158"/>
  <c r="W158" s="1"/>
  <c r="Q158"/>
  <c r="U158" s="1"/>
  <c r="S158"/>
  <c r="V158" s="1"/>
  <c r="Z158"/>
  <c r="V157"/>
  <c r="AK155"/>
  <c r="AU155"/>
  <c r="AF154"/>
  <c r="AL154"/>
  <c r="AV154"/>
  <c r="O154"/>
  <c r="W154" s="1"/>
  <c r="Q154"/>
  <c r="U154" s="1"/>
  <c r="S154"/>
  <c r="V154" s="1"/>
  <c r="Z154"/>
  <c r="V153"/>
  <c r="AK151"/>
  <c r="AU151"/>
  <c r="AC151"/>
  <c r="AG151"/>
  <c r="AF150"/>
  <c r="AL150"/>
  <c r="AV150"/>
  <c r="O150"/>
  <c r="W150" s="1"/>
  <c r="Q150"/>
  <c r="U150" s="1"/>
  <c r="S150"/>
  <c r="V150" s="1"/>
  <c r="Z150"/>
  <c r="V149"/>
  <c r="AK147"/>
  <c r="AU147"/>
  <c r="AC147"/>
  <c r="AG147"/>
  <c r="AF146"/>
  <c r="AL146"/>
  <c r="AV146"/>
  <c r="O146"/>
  <c r="W146" s="1"/>
  <c r="Q146"/>
  <c r="U146" s="1"/>
  <c r="S146"/>
  <c r="V146" s="1"/>
  <c r="Z146"/>
  <c r="V145"/>
  <c r="AK143"/>
  <c r="AU143"/>
  <c r="AC143"/>
  <c r="AG143"/>
  <c r="AF142"/>
  <c r="AL142"/>
  <c r="AV142"/>
  <c r="O142"/>
  <c r="W142" s="1"/>
  <c r="Q142"/>
  <c r="U142" s="1"/>
  <c r="S142"/>
  <c r="V142" s="1"/>
  <c r="Z142"/>
  <c r="V141"/>
  <c r="AK139"/>
  <c r="AU139"/>
  <c r="AC139"/>
  <c r="AG139"/>
  <c r="AF138"/>
  <c r="AL138"/>
  <c r="AV138"/>
  <c r="O138"/>
  <c r="W138" s="1"/>
  <c r="Q138"/>
  <c r="U138" s="1"/>
  <c r="S138"/>
  <c r="V138" s="1"/>
  <c r="Z138"/>
  <c r="V137"/>
  <c r="AK135"/>
  <c r="AU135"/>
  <c r="AC135"/>
  <c r="AG135"/>
  <c r="AF134"/>
  <c r="AL134"/>
  <c r="AV134"/>
  <c r="O134"/>
  <c r="W134" s="1"/>
  <c r="Q134"/>
  <c r="U134" s="1"/>
  <c r="S134"/>
  <c r="V134" s="1"/>
  <c r="Z134"/>
  <c r="AB132"/>
  <c r="V130"/>
  <c r="AK128"/>
  <c r="AU128"/>
  <c r="AL128"/>
  <c r="AF127"/>
  <c r="AV127"/>
  <c r="AK127"/>
  <c r="O127"/>
  <c r="W127" s="1"/>
  <c r="Q127"/>
  <c r="U127" s="1"/>
  <c r="S127"/>
  <c r="V127" s="1"/>
  <c r="Z127"/>
  <c r="P127"/>
  <c r="T127"/>
  <c r="Y127"/>
  <c r="AI126"/>
  <c r="AD126"/>
  <c r="AJ126"/>
  <c r="AB124"/>
  <c r="V122"/>
  <c r="AK120"/>
  <c r="AU120"/>
  <c r="AH120"/>
  <c r="AL120"/>
  <c r="AF119"/>
  <c r="AV119"/>
  <c r="AK119"/>
  <c r="O119"/>
  <c r="W119" s="1"/>
  <c r="Q119"/>
  <c r="U119" s="1"/>
  <c r="S119"/>
  <c r="V119" s="1"/>
  <c r="Z119"/>
  <c r="P119"/>
  <c r="T119"/>
  <c r="Y119"/>
  <c r="AI118"/>
  <c r="AD118"/>
  <c r="AJ118"/>
  <c r="AB116"/>
  <c r="V114"/>
  <c r="AK112"/>
  <c r="AU112"/>
  <c r="AH112"/>
  <c r="AL112"/>
  <c r="AF111"/>
  <c r="AV111"/>
  <c r="AK111"/>
  <c r="O111"/>
  <c r="W111" s="1"/>
  <c r="Q111"/>
  <c r="U111" s="1"/>
  <c r="S111"/>
  <c r="V111" s="1"/>
  <c r="Z111"/>
  <c r="P111"/>
  <c r="T111"/>
  <c r="Y111"/>
  <c r="AI110"/>
  <c r="AD110"/>
  <c r="AJ110"/>
  <c r="AP106"/>
  <c r="AS106" s="1"/>
  <c r="V100"/>
  <c r="AK98"/>
  <c r="AU98"/>
  <c r="AL98"/>
  <c r="AT98"/>
  <c r="AF97"/>
  <c r="AL97"/>
  <c r="AV97"/>
  <c r="AK97"/>
  <c r="O97"/>
  <c r="W97" s="1"/>
  <c r="Q97"/>
  <c r="U97" s="1"/>
  <c r="S97"/>
  <c r="V97" s="1"/>
  <c r="Z97"/>
  <c r="P97"/>
  <c r="T97"/>
  <c r="Y97"/>
  <c r="R97"/>
  <c r="AI96"/>
  <c r="AD96"/>
  <c r="AJ96"/>
  <c r="AA94"/>
  <c r="AH94" s="1"/>
  <c r="AN94"/>
  <c r="AO94" s="1"/>
  <c r="AP90"/>
  <c r="AS90" s="1"/>
  <c r="AI84"/>
  <c r="AL84" s="1"/>
  <c r="AD84"/>
  <c r="AJ84"/>
  <c r="AI80"/>
  <c r="AL80" s="1"/>
  <c r="AD80"/>
  <c r="AJ80"/>
  <c r="AI76"/>
  <c r="AL76" s="1"/>
  <c r="AD76"/>
  <c r="AJ76"/>
  <c r="V73"/>
  <c r="O73"/>
  <c r="W73" s="1"/>
  <c r="Q73"/>
  <c r="U73" s="1"/>
  <c r="S73"/>
  <c r="Z73"/>
  <c r="P73"/>
  <c r="T73"/>
  <c r="Y73"/>
  <c r="R73"/>
  <c r="AP70"/>
  <c r="AS70" s="1"/>
  <c r="AV70" s="1"/>
  <c r="V68"/>
  <c r="AF65"/>
  <c r="AI36"/>
  <c r="AL36" s="1"/>
  <c r="AD36"/>
  <c r="AJ36"/>
  <c r="O133"/>
  <c r="W133" s="1"/>
  <c r="Q133"/>
  <c r="U133" s="1"/>
  <c r="S133"/>
  <c r="V133" s="1"/>
  <c r="Z133"/>
  <c r="V132"/>
  <c r="AK130"/>
  <c r="AU130"/>
  <c r="AC130"/>
  <c r="AG130"/>
  <c r="AF129"/>
  <c r="AL129"/>
  <c r="AV129"/>
  <c r="O129"/>
  <c r="W129" s="1"/>
  <c r="Q129"/>
  <c r="U129" s="1"/>
  <c r="S129"/>
  <c r="V129" s="1"/>
  <c r="Z129"/>
  <c r="V128"/>
  <c r="AK126"/>
  <c r="AU126"/>
  <c r="AC126"/>
  <c r="AG126"/>
  <c r="AF125"/>
  <c r="AL125"/>
  <c r="AV125"/>
  <c r="O125"/>
  <c r="W125" s="1"/>
  <c r="Q125"/>
  <c r="U125" s="1"/>
  <c r="S125"/>
  <c r="V125" s="1"/>
  <c r="Z125"/>
  <c r="V124"/>
  <c r="AK122"/>
  <c r="AU122"/>
  <c r="AC122"/>
  <c r="AG122"/>
  <c r="AF121"/>
  <c r="AL121"/>
  <c r="AV121"/>
  <c r="O121"/>
  <c r="W121" s="1"/>
  <c r="Q121"/>
  <c r="U121" s="1"/>
  <c r="S121"/>
  <c r="V121" s="1"/>
  <c r="Z121"/>
  <c r="V120"/>
  <c r="AK118"/>
  <c r="AU118"/>
  <c r="AF117"/>
  <c r="AL117"/>
  <c r="AV117"/>
  <c r="O117"/>
  <c r="W117" s="1"/>
  <c r="Q117"/>
  <c r="U117" s="1"/>
  <c r="S117"/>
  <c r="V117" s="1"/>
  <c r="Z117"/>
  <c r="V116"/>
  <c r="AK114"/>
  <c r="AU114"/>
  <c r="AF113"/>
  <c r="AL113"/>
  <c r="AV113"/>
  <c r="O113"/>
  <c r="W113" s="1"/>
  <c r="Q113"/>
  <c r="U113" s="1"/>
  <c r="S113"/>
  <c r="V113" s="1"/>
  <c r="Z113"/>
  <c r="V112"/>
  <c r="AK110"/>
  <c r="AU110"/>
  <c r="AC110"/>
  <c r="AG110"/>
  <c r="AF109"/>
  <c r="AL109"/>
  <c r="AV109"/>
  <c r="O109"/>
  <c r="W109" s="1"/>
  <c r="Q109"/>
  <c r="U109" s="1"/>
  <c r="S109"/>
  <c r="V109" s="1"/>
  <c r="Z109"/>
  <c r="AI108"/>
  <c r="AD108"/>
  <c r="AJ108"/>
  <c r="AB106"/>
  <c r="V104"/>
  <c r="AK102"/>
  <c r="AU102"/>
  <c r="AH102"/>
  <c r="AL102"/>
  <c r="AF101"/>
  <c r="AL101"/>
  <c r="AV101"/>
  <c r="AK101"/>
  <c r="O101"/>
  <c r="W101" s="1"/>
  <c r="Q101"/>
  <c r="U101" s="1"/>
  <c r="S101"/>
  <c r="V101" s="1"/>
  <c r="Z101"/>
  <c r="P101"/>
  <c r="T101"/>
  <c r="Y101"/>
  <c r="AI100"/>
  <c r="AD100"/>
  <c r="AJ100"/>
  <c r="AB98"/>
  <c r="V96"/>
  <c r="AK94"/>
  <c r="AU94"/>
  <c r="AL94"/>
  <c r="AF93"/>
  <c r="AL93"/>
  <c r="AV93"/>
  <c r="AK93"/>
  <c r="O93"/>
  <c r="W93" s="1"/>
  <c r="Q93"/>
  <c r="U93" s="1"/>
  <c r="S93"/>
  <c r="V93" s="1"/>
  <c r="Z93"/>
  <c r="P93"/>
  <c r="T93"/>
  <c r="Y93"/>
  <c r="AI92"/>
  <c r="AD92"/>
  <c r="AJ92"/>
  <c r="AB90"/>
  <c r="V88"/>
  <c r="AK86"/>
  <c r="AU86"/>
  <c r="AH86"/>
  <c r="AL86"/>
  <c r="AF85"/>
  <c r="AL85"/>
  <c r="AV85"/>
  <c r="AK85"/>
  <c r="O85"/>
  <c r="W85" s="1"/>
  <c r="Q85"/>
  <c r="U85" s="1"/>
  <c r="S85"/>
  <c r="V85" s="1"/>
  <c r="Z85"/>
  <c r="P85"/>
  <c r="T85"/>
  <c r="Y85"/>
  <c r="V84"/>
  <c r="AF81"/>
  <c r="O81"/>
  <c r="W81" s="1"/>
  <c r="Q81"/>
  <c r="U81" s="1"/>
  <c r="S81"/>
  <c r="V81" s="1"/>
  <c r="Z81"/>
  <c r="P81"/>
  <c r="T81"/>
  <c r="Y81"/>
  <c r="V80"/>
  <c r="AH78"/>
  <c r="AF77"/>
  <c r="O77"/>
  <c r="W77" s="1"/>
  <c r="Q77"/>
  <c r="U77" s="1"/>
  <c r="S77"/>
  <c r="V77" s="1"/>
  <c r="Z77"/>
  <c r="P77"/>
  <c r="T77"/>
  <c r="Y77"/>
  <c r="V76"/>
  <c r="AP74"/>
  <c r="AS74" s="1"/>
  <c r="AV74" s="1"/>
  <c r="V72"/>
  <c r="AF69"/>
  <c r="O69"/>
  <c r="W69" s="1"/>
  <c r="Q69"/>
  <c r="U69" s="1"/>
  <c r="S69"/>
  <c r="V69" s="1"/>
  <c r="Z69"/>
  <c r="P69"/>
  <c r="T69"/>
  <c r="Y69"/>
  <c r="R69"/>
  <c r="AQ66"/>
  <c r="AU66" s="1"/>
  <c r="AP66"/>
  <c r="AS66" s="1"/>
  <c r="AV66" s="1"/>
  <c r="AA62"/>
  <c r="AN62"/>
  <c r="AO62" s="1"/>
  <c r="AA58"/>
  <c r="AN58"/>
  <c r="AO58" s="1"/>
  <c r="AA54"/>
  <c r="AN54"/>
  <c r="AO54" s="1"/>
  <c r="AA50"/>
  <c r="AN50"/>
  <c r="AO50" s="1"/>
  <c r="AC108"/>
  <c r="AG108"/>
  <c r="AF107"/>
  <c r="AL107"/>
  <c r="AV107"/>
  <c r="O107"/>
  <c r="W107" s="1"/>
  <c r="Q107"/>
  <c r="U107" s="1"/>
  <c r="S107"/>
  <c r="V107" s="1"/>
  <c r="Z107"/>
  <c r="V106"/>
  <c r="AK104"/>
  <c r="AU104"/>
  <c r="AF103"/>
  <c r="AL103"/>
  <c r="AV103"/>
  <c r="O103"/>
  <c r="W103" s="1"/>
  <c r="Q103"/>
  <c r="U103" s="1"/>
  <c r="S103"/>
  <c r="V103" s="1"/>
  <c r="Z103"/>
  <c r="V102"/>
  <c r="AK100"/>
  <c r="AU100"/>
  <c r="AC100"/>
  <c r="AG100"/>
  <c r="AF99"/>
  <c r="AL99"/>
  <c r="AV99"/>
  <c r="O99"/>
  <c r="W99" s="1"/>
  <c r="Q99"/>
  <c r="U99" s="1"/>
  <c r="S99"/>
  <c r="V99" s="1"/>
  <c r="Z99"/>
  <c r="V98"/>
  <c r="AK96"/>
  <c r="AU96"/>
  <c r="AF95"/>
  <c r="AL95"/>
  <c r="AV95"/>
  <c r="O95"/>
  <c r="W95" s="1"/>
  <c r="Q95"/>
  <c r="U95" s="1"/>
  <c r="S95"/>
  <c r="V95" s="1"/>
  <c r="Z95"/>
  <c r="V94"/>
  <c r="AK92"/>
  <c r="AU92"/>
  <c r="AF91"/>
  <c r="AL91"/>
  <c r="AV91"/>
  <c r="O91"/>
  <c r="W91" s="1"/>
  <c r="Q91"/>
  <c r="U91" s="1"/>
  <c r="S91"/>
  <c r="V91" s="1"/>
  <c r="Z91"/>
  <c r="V90"/>
  <c r="AK88"/>
  <c r="AU88"/>
  <c r="AC88"/>
  <c r="AG88"/>
  <c r="AF87"/>
  <c r="AL87"/>
  <c r="AV87"/>
  <c r="O87"/>
  <c r="W87" s="1"/>
  <c r="Q87"/>
  <c r="U87" s="1"/>
  <c r="S87"/>
  <c r="V87" s="1"/>
  <c r="Z87"/>
  <c r="V86"/>
  <c r="AU84"/>
  <c r="AF83"/>
  <c r="O83"/>
  <c r="W83" s="1"/>
  <c r="Q83"/>
  <c r="U83" s="1"/>
  <c r="S83"/>
  <c r="V83" s="1"/>
  <c r="Z83"/>
  <c r="V82"/>
  <c r="AU80"/>
  <c r="AF79"/>
  <c r="O79"/>
  <c r="W79" s="1"/>
  <c r="Q79"/>
  <c r="U79" s="1"/>
  <c r="S79"/>
  <c r="V79" s="1"/>
  <c r="Z79"/>
  <c r="V78"/>
  <c r="AU76"/>
  <c r="AB74"/>
  <c r="AI72"/>
  <c r="AL72" s="1"/>
  <c r="AD72"/>
  <c r="AJ72"/>
  <c r="AB70"/>
  <c r="AI68"/>
  <c r="AL68" s="1"/>
  <c r="AD68"/>
  <c r="AJ68"/>
  <c r="AC66"/>
  <c r="AG66"/>
  <c r="AK66" s="1"/>
  <c r="AB66"/>
  <c r="AI64"/>
  <c r="AL64" s="1"/>
  <c r="AD64"/>
  <c r="AJ64"/>
  <c r="AI60"/>
  <c r="AL60" s="1"/>
  <c r="AD60"/>
  <c r="AJ60"/>
  <c r="AI56"/>
  <c r="AL56" s="1"/>
  <c r="AD56"/>
  <c r="AJ56"/>
  <c r="AI52"/>
  <c r="AL52" s="1"/>
  <c r="AD52"/>
  <c r="AJ52"/>
  <c r="AI48"/>
  <c r="AL48" s="1"/>
  <c r="AD48"/>
  <c r="AJ48"/>
  <c r="AI45"/>
  <c r="AL45" s="1"/>
  <c r="AD45"/>
  <c r="AJ45"/>
  <c r="AI40"/>
  <c r="AL40" s="1"/>
  <c r="AD40"/>
  <c r="AJ40"/>
  <c r="AF75"/>
  <c r="O75"/>
  <c r="W75" s="1"/>
  <c r="Q75"/>
  <c r="U75" s="1"/>
  <c r="S75"/>
  <c r="V75" s="1"/>
  <c r="Z75"/>
  <c r="V74"/>
  <c r="AU72"/>
  <c r="AC72"/>
  <c r="AG72"/>
  <c r="AK72" s="1"/>
  <c r="AF71"/>
  <c r="O71"/>
  <c r="W71" s="1"/>
  <c r="Q71"/>
  <c r="U71" s="1"/>
  <c r="S71"/>
  <c r="V71" s="1"/>
  <c r="Z71"/>
  <c r="V70"/>
  <c r="AU68"/>
  <c r="AF67"/>
  <c r="O67"/>
  <c r="W67" s="1"/>
  <c r="Q67"/>
  <c r="U67" s="1"/>
  <c r="S67"/>
  <c r="V67" s="1"/>
  <c r="Z67"/>
  <c r="V66"/>
  <c r="V64"/>
  <c r="AH62"/>
  <c r="AF61"/>
  <c r="O61"/>
  <c r="W61" s="1"/>
  <c r="Q61"/>
  <c r="U61" s="1"/>
  <c r="S61"/>
  <c r="V61" s="1"/>
  <c r="Z61"/>
  <c r="P61"/>
  <c r="T61"/>
  <c r="Y61"/>
  <c r="V60"/>
  <c r="AH58"/>
  <c r="AF57"/>
  <c r="O57"/>
  <c r="W57" s="1"/>
  <c r="Q57"/>
  <c r="U57" s="1"/>
  <c r="S57"/>
  <c r="V57" s="1"/>
  <c r="Z57"/>
  <c r="P57"/>
  <c r="T57"/>
  <c r="Y57"/>
  <c r="V56"/>
  <c r="AH54"/>
  <c r="AF53"/>
  <c r="O53"/>
  <c r="W53" s="1"/>
  <c r="Q53"/>
  <c r="U53" s="1"/>
  <c r="S53"/>
  <c r="V53" s="1"/>
  <c r="Z53"/>
  <c r="P53"/>
  <c r="T53"/>
  <c r="Y53"/>
  <c r="V52"/>
  <c r="AH50"/>
  <c r="AF49"/>
  <c r="O49"/>
  <c r="W49" s="1"/>
  <c r="Q49"/>
  <c r="U49" s="1"/>
  <c r="S49"/>
  <c r="V49" s="1"/>
  <c r="Z49"/>
  <c r="P49"/>
  <c r="T49"/>
  <c r="Y49"/>
  <c r="V48"/>
  <c r="AA47"/>
  <c r="AH47" s="1"/>
  <c r="AN47"/>
  <c r="AO47" s="1"/>
  <c r="AA43"/>
  <c r="AH43" s="1"/>
  <c r="AN43"/>
  <c r="AO43" s="1"/>
  <c r="AH29"/>
  <c r="AR29"/>
  <c r="U28"/>
  <c r="O28"/>
  <c r="W28" s="1"/>
  <c r="Q28"/>
  <c r="S28"/>
  <c r="V28" s="1"/>
  <c r="Z28"/>
  <c r="P28"/>
  <c r="T28"/>
  <c r="Y28"/>
  <c r="R28"/>
  <c r="AC64"/>
  <c r="AG64"/>
  <c r="AK64" s="1"/>
  <c r="AF63"/>
  <c r="O63"/>
  <c r="W63" s="1"/>
  <c r="Q63"/>
  <c r="U63" s="1"/>
  <c r="S63"/>
  <c r="V63" s="1"/>
  <c r="Z63"/>
  <c r="V62"/>
  <c r="AU60"/>
  <c r="AC60"/>
  <c r="AG60"/>
  <c r="AK60" s="1"/>
  <c r="AF59"/>
  <c r="O59"/>
  <c r="W59" s="1"/>
  <c r="Q59"/>
  <c r="U59" s="1"/>
  <c r="S59"/>
  <c r="V59" s="1"/>
  <c r="Z59"/>
  <c r="V58"/>
  <c r="AU56"/>
  <c r="AC56"/>
  <c r="AG56"/>
  <c r="AK56" s="1"/>
  <c r="AF55"/>
  <c r="O55"/>
  <c r="W55" s="1"/>
  <c r="Q55"/>
  <c r="U55" s="1"/>
  <c r="S55"/>
  <c r="V55" s="1"/>
  <c r="Z55"/>
  <c r="V54"/>
  <c r="AU52"/>
  <c r="AC52"/>
  <c r="AG52"/>
  <c r="AK52" s="1"/>
  <c r="AF51"/>
  <c r="O51"/>
  <c r="W51" s="1"/>
  <c r="Q51"/>
  <c r="U51" s="1"/>
  <c r="S51"/>
  <c r="V51" s="1"/>
  <c r="Z51"/>
  <c r="V50"/>
  <c r="AU48"/>
  <c r="AC48"/>
  <c r="AG48"/>
  <c r="AK48" s="1"/>
  <c r="AF46"/>
  <c r="O46"/>
  <c r="W46" s="1"/>
  <c r="Q46"/>
  <c r="U46" s="1"/>
  <c r="S46"/>
  <c r="V46" s="1"/>
  <c r="Z46"/>
  <c r="P46"/>
  <c r="T46"/>
  <c r="Y46"/>
  <c r="V45"/>
  <c r="AF42"/>
  <c r="O42"/>
  <c r="W42" s="1"/>
  <c r="Q42"/>
  <c r="U42" s="1"/>
  <c r="S42"/>
  <c r="V42" s="1"/>
  <c r="Z42"/>
  <c r="P42"/>
  <c r="T42"/>
  <c r="Y42"/>
  <c r="AA38"/>
  <c r="AH38" s="1"/>
  <c r="AN38"/>
  <c r="AO38" s="1"/>
  <c r="AA34"/>
  <c r="AH34" s="1"/>
  <c r="AN34"/>
  <c r="AO34" s="1"/>
  <c r="AA31"/>
  <c r="AH31" s="1"/>
  <c r="AN31"/>
  <c r="AO31" s="1"/>
  <c r="AP25"/>
  <c r="AS25" s="1"/>
  <c r="AV25" s="1"/>
  <c r="V47"/>
  <c r="AU45"/>
  <c r="AC45"/>
  <c r="AG45"/>
  <c r="AK45" s="1"/>
  <c r="AF44"/>
  <c r="O44"/>
  <c r="W44" s="1"/>
  <c r="Q44"/>
  <c r="U44" s="1"/>
  <c r="S44"/>
  <c r="V44" s="1"/>
  <c r="Z44"/>
  <c r="V43"/>
  <c r="AF41"/>
  <c r="O41"/>
  <c r="W41" s="1"/>
  <c r="Q41"/>
  <c r="U41" s="1"/>
  <c r="S41"/>
  <c r="V41" s="1"/>
  <c r="Z41"/>
  <c r="P41"/>
  <c r="T41"/>
  <c r="Y41"/>
  <c r="V40"/>
  <c r="AF37"/>
  <c r="O37"/>
  <c r="W37" s="1"/>
  <c r="Q37"/>
  <c r="U37" s="1"/>
  <c r="S37"/>
  <c r="V37" s="1"/>
  <c r="Z37"/>
  <c r="P37"/>
  <c r="T37"/>
  <c r="Y37"/>
  <c r="V36"/>
  <c r="AD33"/>
  <c r="AI33"/>
  <c r="AF28"/>
  <c r="AK40"/>
  <c r="AU40"/>
  <c r="AF39"/>
  <c r="O39"/>
  <c r="W39" s="1"/>
  <c r="Q39"/>
  <c r="U39" s="1"/>
  <c r="S39"/>
  <c r="V39" s="1"/>
  <c r="Z39"/>
  <c r="V38"/>
  <c r="AK36"/>
  <c r="AU36"/>
  <c r="AC36"/>
  <c r="AG36"/>
  <c r="AF35"/>
  <c r="O35"/>
  <c r="W35" s="1"/>
  <c r="Q35"/>
  <c r="U35" s="1"/>
  <c r="S35"/>
  <c r="V35" s="1"/>
  <c r="Z35"/>
  <c r="V34"/>
  <c r="AF33"/>
  <c r="AL33"/>
  <c r="AV33"/>
  <c r="V33"/>
  <c r="AQ29"/>
  <c r="AU29" s="1"/>
  <c r="AP29"/>
  <c r="AS29" s="1"/>
  <c r="AV29" s="1"/>
  <c r="V27"/>
  <c r="AU25"/>
  <c r="AT25"/>
  <c r="AF32"/>
  <c r="O32"/>
  <c r="W32" s="1"/>
  <c r="Q32"/>
  <c r="U32" s="1"/>
  <c r="S32"/>
  <c r="V32" s="1"/>
  <c r="Z32"/>
  <c r="V31"/>
  <c r="AC29"/>
  <c r="AG29"/>
  <c r="AK29" s="1"/>
  <c r="AB29"/>
  <c r="AJ29" s="1"/>
  <c r="AI27"/>
  <c r="AL27" s="1"/>
  <c r="AD27"/>
  <c r="AJ27"/>
  <c r="AB25"/>
  <c r="O30"/>
  <c r="W30" s="1"/>
  <c r="Q30"/>
  <c r="U30" s="1"/>
  <c r="S30"/>
  <c r="V30" s="1"/>
  <c r="Z30"/>
  <c r="V29"/>
  <c r="AK27"/>
  <c r="AU27"/>
  <c r="AC27"/>
  <c r="AG27"/>
  <c r="AF26"/>
  <c r="O26"/>
  <c r="W26" s="1"/>
  <c r="Q26"/>
  <c r="U26" s="1"/>
  <c r="S26"/>
  <c r="V26" s="1"/>
  <c r="Z26"/>
  <c r="V25"/>
  <c r="F20" i="3"/>
  <c r="G20" s="1"/>
  <c r="F21"/>
  <c r="G21" s="1"/>
  <c r="F22"/>
  <c r="G22" s="1"/>
  <c r="F23"/>
  <c r="G23" s="1"/>
  <c r="F24"/>
  <c r="G24" s="1"/>
  <c r="F25"/>
  <c r="G25" s="1"/>
  <c r="F26"/>
  <c r="G26" s="1"/>
  <c r="F27"/>
  <c r="G27" s="1"/>
  <c r="F28"/>
  <c r="G28" s="1"/>
  <c r="F29"/>
  <c r="G29" s="1"/>
  <c r="F30"/>
  <c r="G30" s="1"/>
  <c r="AA76" i="4" l="1"/>
  <c r="AN76"/>
  <c r="AO76" s="1"/>
  <c r="AA326"/>
  <c r="AN326"/>
  <c r="AO326" s="1"/>
  <c r="AA533"/>
  <c r="AN533"/>
  <c r="AO533" s="1"/>
  <c r="AA220"/>
  <c r="AN220"/>
  <c r="AO220" s="1"/>
  <c r="AA597"/>
  <c r="AN597"/>
  <c r="AO597" s="1"/>
  <c r="AA621"/>
  <c r="AN621"/>
  <c r="AO621" s="1"/>
  <c r="AQ621" s="1"/>
  <c r="AA649"/>
  <c r="AN649"/>
  <c r="AO649" s="1"/>
  <c r="AT541"/>
  <c r="AH326"/>
  <c r="AA181"/>
  <c r="AN181"/>
  <c r="AO181" s="1"/>
  <c r="AA240"/>
  <c r="AN240"/>
  <c r="AO240" s="1"/>
  <c r="AA278"/>
  <c r="AN278"/>
  <c r="AO278" s="1"/>
  <c r="AA310"/>
  <c r="AN310"/>
  <c r="AO310" s="1"/>
  <c r="AA342"/>
  <c r="AN342"/>
  <c r="AO342" s="1"/>
  <c r="AA417"/>
  <c r="AN417"/>
  <c r="AO417" s="1"/>
  <c r="AA74"/>
  <c r="AN74"/>
  <c r="AO74" s="1"/>
  <c r="AA665"/>
  <c r="AN665"/>
  <c r="AO665" s="1"/>
  <c r="AH220"/>
  <c r="AH310"/>
  <c r="AR621"/>
  <c r="AA116"/>
  <c r="AN116"/>
  <c r="AO116" s="1"/>
  <c r="AA197"/>
  <c r="AN197"/>
  <c r="AO197" s="1"/>
  <c r="AA294"/>
  <c r="AN294"/>
  <c r="AO294" s="1"/>
  <c r="AA366"/>
  <c r="AN366"/>
  <c r="AO366" s="1"/>
  <c r="AA382"/>
  <c r="AN382"/>
  <c r="AO382" s="1"/>
  <c r="AA393"/>
  <c r="AN393"/>
  <c r="AO393" s="1"/>
  <c r="AA401"/>
  <c r="AN401"/>
  <c r="AO401" s="1"/>
  <c r="AA409"/>
  <c r="AN409"/>
  <c r="AO409" s="1"/>
  <c r="AA577"/>
  <c r="AN577"/>
  <c r="AO577" s="1"/>
  <c r="AA633"/>
  <c r="AN633"/>
  <c r="AO633" s="1"/>
  <c r="AA637"/>
  <c r="AN637"/>
  <c r="AO637" s="1"/>
  <c r="AA645"/>
  <c r="AN645"/>
  <c r="AO645" s="1"/>
  <c r="AT477"/>
  <c r="AT605"/>
  <c r="AT669"/>
  <c r="AH294"/>
  <c r="AA90"/>
  <c r="AN90"/>
  <c r="AO90" s="1"/>
  <c r="AA165"/>
  <c r="AN165"/>
  <c r="AO165" s="1"/>
  <c r="AA224"/>
  <c r="AN224"/>
  <c r="AO224" s="1"/>
  <c r="AA469"/>
  <c r="AN469"/>
  <c r="AO469" s="1"/>
  <c r="AA481"/>
  <c r="AN481"/>
  <c r="AO481" s="1"/>
  <c r="AA501"/>
  <c r="AN501"/>
  <c r="AO501" s="1"/>
  <c r="AA513"/>
  <c r="AN513"/>
  <c r="AO513" s="1"/>
  <c r="AA545"/>
  <c r="AN545"/>
  <c r="AO545" s="1"/>
  <c r="AA565"/>
  <c r="AN565"/>
  <c r="AO565" s="1"/>
  <c r="AA613"/>
  <c r="AN613"/>
  <c r="AO613" s="1"/>
  <c r="AH202"/>
  <c r="AA70"/>
  <c r="AN70"/>
  <c r="AO70" s="1"/>
  <c r="AA124"/>
  <c r="AN124"/>
  <c r="AO124" s="1"/>
  <c r="AA173"/>
  <c r="AN173"/>
  <c r="AO173" s="1"/>
  <c r="AA204"/>
  <c r="AN204"/>
  <c r="AO204" s="1"/>
  <c r="AQ204" s="1"/>
  <c r="AA216"/>
  <c r="AN216"/>
  <c r="AO216" s="1"/>
  <c r="AA286"/>
  <c r="AN286"/>
  <c r="AO286" s="1"/>
  <c r="AA302"/>
  <c r="AN302"/>
  <c r="AO302" s="1"/>
  <c r="AA254"/>
  <c r="AN254"/>
  <c r="AO254" s="1"/>
  <c r="AA262"/>
  <c r="AN262"/>
  <c r="AO262" s="1"/>
  <c r="AA270"/>
  <c r="AN270"/>
  <c r="AO270" s="1"/>
  <c r="AA350"/>
  <c r="AN350"/>
  <c r="AO350" s="1"/>
  <c r="AA358"/>
  <c r="AN358"/>
  <c r="AO358" s="1"/>
  <c r="AA374"/>
  <c r="AN374"/>
  <c r="AO374" s="1"/>
  <c r="AA390"/>
  <c r="AN390"/>
  <c r="AO390" s="1"/>
  <c r="AA421"/>
  <c r="AN421"/>
  <c r="AO421" s="1"/>
  <c r="AA441"/>
  <c r="AN441"/>
  <c r="AO441" s="1"/>
  <c r="AA453"/>
  <c r="AN453"/>
  <c r="AO453" s="1"/>
  <c r="AA457"/>
  <c r="AN457"/>
  <c r="AO457" s="1"/>
  <c r="AA473"/>
  <c r="AN473"/>
  <c r="AO473" s="1"/>
  <c r="AA485"/>
  <c r="AN485"/>
  <c r="AO485" s="1"/>
  <c r="AA505"/>
  <c r="AN505"/>
  <c r="AO505" s="1"/>
  <c r="AA517"/>
  <c r="AN517"/>
  <c r="AO517" s="1"/>
  <c r="AA521"/>
  <c r="AN521"/>
  <c r="AO521" s="1"/>
  <c r="AA537"/>
  <c r="AN537"/>
  <c r="AO537" s="1"/>
  <c r="AA601"/>
  <c r="AN601"/>
  <c r="AO601" s="1"/>
  <c r="AA625"/>
  <c r="AN625"/>
  <c r="AO625" s="1"/>
  <c r="AA657"/>
  <c r="AN657"/>
  <c r="AO657" s="1"/>
  <c r="AA673"/>
  <c r="AN673"/>
  <c r="AO673" s="1"/>
  <c r="AA553"/>
  <c r="AN553"/>
  <c r="AO553" s="1"/>
  <c r="AA581"/>
  <c r="AN581"/>
  <c r="AO581" s="1"/>
  <c r="AA585"/>
  <c r="AN585"/>
  <c r="AO585" s="1"/>
  <c r="AA605"/>
  <c r="AN605"/>
  <c r="AO605" s="1"/>
  <c r="AT445"/>
  <c r="AT509"/>
  <c r="AT573"/>
  <c r="AT637"/>
  <c r="AH358"/>
  <c r="AH374"/>
  <c r="AR147"/>
  <c r="AH212"/>
  <c r="AR130"/>
  <c r="AH415"/>
  <c r="AR497"/>
  <c r="AA149"/>
  <c r="AN149"/>
  <c r="AO149" s="1"/>
  <c r="AA157"/>
  <c r="AN157"/>
  <c r="AO157" s="1"/>
  <c r="AA189"/>
  <c r="AN189"/>
  <c r="AO189" s="1"/>
  <c r="AA228"/>
  <c r="AH228" s="1"/>
  <c r="AN228"/>
  <c r="AO228" s="1"/>
  <c r="AA236"/>
  <c r="AN236"/>
  <c r="AO236" s="1"/>
  <c r="AA249"/>
  <c r="AN249"/>
  <c r="AO249" s="1"/>
  <c r="AA334"/>
  <c r="AN334"/>
  <c r="AO334" s="1"/>
  <c r="AA318"/>
  <c r="AN318"/>
  <c r="AO318" s="1"/>
  <c r="AA397"/>
  <c r="AN397"/>
  <c r="AO397" s="1"/>
  <c r="AQ397" s="1"/>
  <c r="AA425"/>
  <c r="AN425"/>
  <c r="AO425" s="1"/>
  <c r="AA445"/>
  <c r="AN445"/>
  <c r="AO445" s="1"/>
  <c r="AQ445" s="1"/>
  <c r="AA477"/>
  <c r="AN477"/>
  <c r="AO477" s="1"/>
  <c r="AA489"/>
  <c r="AN489"/>
  <c r="AO489" s="1"/>
  <c r="AA509"/>
  <c r="AN509"/>
  <c r="AO509" s="1"/>
  <c r="AA573"/>
  <c r="AN573"/>
  <c r="AO573" s="1"/>
  <c r="AA609"/>
  <c r="AN609"/>
  <c r="AO609" s="1"/>
  <c r="AA641"/>
  <c r="AN641"/>
  <c r="AO641" s="1"/>
  <c r="AA669"/>
  <c r="AN669"/>
  <c r="AO669" s="1"/>
  <c r="AQ669" s="1"/>
  <c r="AA541"/>
  <c r="AN541"/>
  <c r="AO541" s="1"/>
  <c r="AA549"/>
  <c r="AN549"/>
  <c r="AO549" s="1"/>
  <c r="AA569"/>
  <c r="AN569"/>
  <c r="AO569" s="1"/>
  <c r="AS461"/>
  <c r="AT461"/>
  <c r="AS525"/>
  <c r="AT525"/>
  <c r="AS397"/>
  <c r="AT397"/>
  <c r="AS429"/>
  <c r="AT429"/>
  <c r="AS493"/>
  <c r="AT493"/>
  <c r="AS557"/>
  <c r="AT557"/>
  <c r="AA68"/>
  <c r="AN68"/>
  <c r="AO68" s="1"/>
  <c r="AA33"/>
  <c r="AN33"/>
  <c r="AO33" s="1"/>
  <c r="AA96"/>
  <c r="AN96"/>
  <c r="AO96" s="1"/>
  <c r="AA114"/>
  <c r="AN114"/>
  <c r="AO114" s="1"/>
  <c r="AQ114" s="1"/>
  <c r="AA234"/>
  <c r="AN234"/>
  <c r="AO234" s="1"/>
  <c r="AA238"/>
  <c r="AN238"/>
  <c r="AO238" s="1"/>
  <c r="AA167"/>
  <c r="AN167"/>
  <c r="AO167" s="1"/>
  <c r="AA199"/>
  <c r="AN199"/>
  <c r="AO199" s="1"/>
  <c r="AA232"/>
  <c r="AN232"/>
  <c r="AO232" s="1"/>
  <c r="AA244"/>
  <c r="AN244"/>
  <c r="AO244" s="1"/>
  <c r="AA292"/>
  <c r="AN292"/>
  <c r="AO292" s="1"/>
  <c r="AQ292" s="1"/>
  <c r="AA308"/>
  <c r="AN308"/>
  <c r="AO308" s="1"/>
  <c r="AQ308" s="1"/>
  <c r="AA324"/>
  <c r="AN324"/>
  <c r="AO324" s="1"/>
  <c r="AQ324" s="1"/>
  <c r="AA340"/>
  <c r="AN340"/>
  <c r="AO340" s="1"/>
  <c r="AQ340" s="1"/>
  <c r="AA356"/>
  <c r="AN356"/>
  <c r="AO356" s="1"/>
  <c r="AQ356" s="1"/>
  <c r="AA372"/>
  <c r="AN372"/>
  <c r="AO372" s="1"/>
  <c r="AQ372" s="1"/>
  <c r="AA388"/>
  <c r="AN388"/>
  <c r="AO388" s="1"/>
  <c r="AQ388" s="1"/>
  <c r="AA499"/>
  <c r="AN499"/>
  <c r="AO499" s="1"/>
  <c r="AA503"/>
  <c r="AN503"/>
  <c r="AO503" s="1"/>
  <c r="AA511"/>
  <c r="AN511"/>
  <c r="AO511" s="1"/>
  <c r="AQ511" s="1"/>
  <c r="AA523"/>
  <c r="AN523"/>
  <c r="AO523" s="1"/>
  <c r="AQ523" s="1"/>
  <c r="AQ529"/>
  <c r="AR529"/>
  <c r="AA575"/>
  <c r="AN575"/>
  <c r="AO575" s="1"/>
  <c r="AQ575" s="1"/>
  <c r="AQ593"/>
  <c r="AR593"/>
  <c r="AA595"/>
  <c r="AN595"/>
  <c r="AO595" s="1"/>
  <c r="AA607"/>
  <c r="AN607"/>
  <c r="AO607" s="1"/>
  <c r="AQ607" s="1"/>
  <c r="AA674"/>
  <c r="AN674"/>
  <c r="AO674" s="1"/>
  <c r="AA98"/>
  <c r="AN98"/>
  <c r="AO98" s="1"/>
  <c r="AH143"/>
  <c r="AT143"/>
  <c r="AA159"/>
  <c r="AN159"/>
  <c r="AO159" s="1"/>
  <c r="AA191"/>
  <c r="AN191"/>
  <c r="AO191" s="1"/>
  <c r="AA312"/>
  <c r="AN312"/>
  <c r="AO312" s="1"/>
  <c r="AA344"/>
  <c r="AN344"/>
  <c r="AO344" s="1"/>
  <c r="AA376"/>
  <c r="AN376"/>
  <c r="AO376" s="1"/>
  <c r="AA467"/>
  <c r="AN467"/>
  <c r="AO467" s="1"/>
  <c r="AA471"/>
  <c r="AN471"/>
  <c r="AO471" s="1"/>
  <c r="AA479"/>
  <c r="AN479"/>
  <c r="AO479" s="1"/>
  <c r="AQ479" s="1"/>
  <c r="AA531"/>
  <c r="AN531"/>
  <c r="AO531" s="1"/>
  <c r="AA535"/>
  <c r="AN535"/>
  <c r="AO535" s="1"/>
  <c r="AA543"/>
  <c r="AN543"/>
  <c r="AO543" s="1"/>
  <c r="AQ543" s="1"/>
  <c r="AT589"/>
  <c r="AT621"/>
  <c r="AT653"/>
  <c r="AR525"/>
  <c r="AR204"/>
  <c r="AQ60"/>
  <c r="AT202"/>
  <c r="AR260"/>
  <c r="AR272"/>
  <c r="AH218"/>
  <c r="AR288"/>
  <c r="AR320"/>
  <c r="AR352"/>
  <c r="AR384"/>
  <c r="AR671"/>
  <c r="AA40"/>
  <c r="AN40"/>
  <c r="AO40" s="1"/>
  <c r="AR36"/>
  <c r="AA84"/>
  <c r="AN84"/>
  <c r="AO84" s="1"/>
  <c r="AA118"/>
  <c r="AN118"/>
  <c r="AO118" s="1"/>
  <c r="AA80"/>
  <c r="AN80"/>
  <c r="AO80" s="1"/>
  <c r="AH88"/>
  <c r="AT88"/>
  <c r="AA104"/>
  <c r="AN104"/>
  <c r="AO104" s="1"/>
  <c r="AA155"/>
  <c r="AN155"/>
  <c r="AO155" s="1"/>
  <c r="AA163"/>
  <c r="AN163"/>
  <c r="AO163" s="1"/>
  <c r="AA171"/>
  <c r="AN171"/>
  <c r="AO171" s="1"/>
  <c r="AA179"/>
  <c r="AN179"/>
  <c r="AO179" s="1"/>
  <c r="AA187"/>
  <c r="AN187"/>
  <c r="AO187" s="1"/>
  <c r="AA195"/>
  <c r="AN195"/>
  <c r="AO195" s="1"/>
  <c r="AA206"/>
  <c r="AN206"/>
  <c r="AO206" s="1"/>
  <c r="AQ208"/>
  <c r="AR208"/>
  <c r="AH208"/>
  <c r="AA264"/>
  <c r="AN264"/>
  <c r="AO264" s="1"/>
  <c r="AQ264" s="1"/>
  <c r="AA268"/>
  <c r="AN268"/>
  <c r="AO268" s="1"/>
  <c r="AA92"/>
  <c r="AN92"/>
  <c r="AO92" s="1"/>
  <c r="AA106"/>
  <c r="AN106"/>
  <c r="AO106" s="1"/>
  <c r="AA132"/>
  <c r="AN132"/>
  <c r="AO132" s="1"/>
  <c r="AA183"/>
  <c r="AN183"/>
  <c r="AO183" s="1"/>
  <c r="AA226"/>
  <c r="AN226"/>
  <c r="AO226" s="1"/>
  <c r="AQ226" s="1"/>
  <c r="AA230"/>
  <c r="AN230"/>
  <c r="AO230" s="1"/>
  <c r="AQ230" s="1"/>
  <c r="AA256"/>
  <c r="AN256"/>
  <c r="AO256" s="1"/>
  <c r="AQ256" s="1"/>
  <c r="AA411"/>
  <c r="AN411"/>
  <c r="AO411" s="1"/>
  <c r="AA435"/>
  <c r="AN435"/>
  <c r="AO435" s="1"/>
  <c r="AA439"/>
  <c r="AN439"/>
  <c r="AO439" s="1"/>
  <c r="AA447"/>
  <c r="AN447"/>
  <c r="AO447" s="1"/>
  <c r="AQ447" s="1"/>
  <c r="AA459"/>
  <c r="AN459"/>
  <c r="AO459" s="1"/>
  <c r="AQ459" s="1"/>
  <c r="AQ465"/>
  <c r="AR465"/>
  <c r="AA563"/>
  <c r="AN563"/>
  <c r="AO563" s="1"/>
  <c r="AA587"/>
  <c r="AN587"/>
  <c r="AO587" s="1"/>
  <c r="AQ587" s="1"/>
  <c r="AA599"/>
  <c r="AN599"/>
  <c r="AO599" s="1"/>
  <c r="AA619"/>
  <c r="AN619"/>
  <c r="AO619" s="1"/>
  <c r="AQ619" s="1"/>
  <c r="AA623"/>
  <c r="AN623"/>
  <c r="AO623" s="1"/>
  <c r="AA635"/>
  <c r="AN635"/>
  <c r="AO635" s="1"/>
  <c r="AQ635" s="1"/>
  <c r="AA639"/>
  <c r="AN639"/>
  <c r="AO639" s="1"/>
  <c r="AA651"/>
  <c r="AN651"/>
  <c r="AO651" s="1"/>
  <c r="AQ651" s="1"/>
  <c r="AA655"/>
  <c r="AN655"/>
  <c r="AO655" s="1"/>
  <c r="AA25"/>
  <c r="AN25"/>
  <c r="AO25" s="1"/>
  <c r="AA175"/>
  <c r="AN175"/>
  <c r="AO175" s="1"/>
  <c r="AA210"/>
  <c r="AN210"/>
  <c r="AO210" s="1"/>
  <c r="AA296"/>
  <c r="AN296"/>
  <c r="AO296" s="1"/>
  <c r="AA328"/>
  <c r="AN328"/>
  <c r="AO328" s="1"/>
  <c r="AA360"/>
  <c r="AN360"/>
  <c r="AO360" s="1"/>
  <c r="AA395"/>
  <c r="AN395"/>
  <c r="AO395" s="1"/>
  <c r="AA399"/>
  <c r="AN399"/>
  <c r="AO399" s="1"/>
  <c r="AA427"/>
  <c r="AH427" s="1"/>
  <c r="AN427"/>
  <c r="AO427" s="1"/>
  <c r="AQ427" s="1"/>
  <c r="AA491"/>
  <c r="AH491" s="1"/>
  <c r="AN491"/>
  <c r="AO491" s="1"/>
  <c r="AQ491" s="1"/>
  <c r="AA555"/>
  <c r="AH555" s="1"/>
  <c r="AN555"/>
  <c r="AO555" s="1"/>
  <c r="AQ555" s="1"/>
  <c r="AR433"/>
  <c r="AR561"/>
  <c r="AT100"/>
  <c r="AH100"/>
  <c r="AR100"/>
  <c r="AT122"/>
  <c r="AH122"/>
  <c r="AR122"/>
  <c r="AT214"/>
  <c r="AR214"/>
  <c r="AH214"/>
  <c r="AT246"/>
  <c r="AR246"/>
  <c r="AH246"/>
  <c r="AT226"/>
  <c r="AH226"/>
  <c r="AR226"/>
  <c r="AT242"/>
  <c r="AH242"/>
  <c r="AR242"/>
  <c r="AT256"/>
  <c r="AH256"/>
  <c r="AR256"/>
  <c r="AT276"/>
  <c r="AR276"/>
  <c r="AH276"/>
  <c r="AT292"/>
  <c r="AR292"/>
  <c r="AH292"/>
  <c r="AT308"/>
  <c r="AR308"/>
  <c r="AH308"/>
  <c r="AT324"/>
  <c r="AR324"/>
  <c r="AH324"/>
  <c r="AT340"/>
  <c r="AR340"/>
  <c r="AH340"/>
  <c r="AT356"/>
  <c r="AR356"/>
  <c r="AH356"/>
  <c r="AT372"/>
  <c r="AR372"/>
  <c r="AH372"/>
  <c r="AT388"/>
  <c r="AR388"/>
  <c r="AH388"/>
  <c r="AT427"/>
  <c r="AT459"/>
  <c r="AR459"/>
  <c r="AH459"/>
  <c r="AT491"/>
  <c r="AR491"/>
  <c r="AT523"/>
  <c r="AR523"/>
  <c r="AH523"/>
  <c r="AT555"/>
  <c r="AT587"/>
  <c r="AR587"/>
  <c r="AH587"/>
  <c r="AR635"/>
  <c r="AH635"/>
  <c r="AT663"/>
  <c r="AR663"/>
  <c r="AH663"/>
  <c r="AH627"/>
  <c r="AR627"/>
  <c r="AK108"/>
  <c r="AT108"/>
  <c r="AH108"/>
  <c r="AT114"/>
  <c r="AH114"/>
  <c r="AR114"/>
  <c r="AT230"/>
  <c r="AR230"/>
  <c r="AH230"/>
  <c r="AT264"/>
  <c r="AR264"/>
  <c r="AH264"/>
  <c r="AT284"/>
  <c r="AR284"/>
  <c r="AH284"/>
  <c r="AT300"/>
  <c r="AR300"/>
  <c r="AH300"/>
  <c r="AT316"/>
  <c r="AR316"/>
  <c r="AH316"/>
  <c r="AT332"/>
  <c r="AR332"/>
  <c r="AH332"/>
  <c r="AT348"/>
  <c r="AR348"/>
  <c r="AH348"/>
  <c r="AT364"/>
  <c r="AR364"/>
  <c r="AH364"/>
  <c r="AT380"/>
  <c r="AR380"/>
  <c r="AH380"/>
  <c r="AT403"/>
  <c r="AH403"/>
  <c r="AR403"/>
  <c r="AT443"/>
  <c r="AR443"/>
  <c r="AH443"/>
  <c r="AT475"/>
  <c r="AR475"/>
  <c r="AH475"/>
  <c r="AT507"/>
  <c r="AR507"/>
  <c r="AH507"/>
  <c r="AT539"/>
  <c r="AR539"/>
  <c r="AH539"/>
  <c r="AT571"/>
  <c r="AR571"/>
  <c r="AH571"/>
  <c r="AT603"/>
  <c r="AR603"/>
  <c r="AH603"/>
  <c r="AR619"/>
  <c r="AH619"/>
  <c r="AR651"/>
  <c r="AH651"/>
  <c r="AT431"/>
  <c r="AH431"/>
  <c r="AR431"/>
  <c r="AT447"/>
  <c r="AH447"/>
  <c r="AR447"/>
  <c r="AT463"/>
  <c r="AH463"/>
  <c r="AR463"/>
  <c r="AT479"/>
  <c r="AH479"/>
  <c r="AR479"/>
  <c r="AT495"/>
  <c r="AH495"/>
  <c r="AR495"/>
  <c r="AT511"/>
  <c r="AH511"/>
  <c r="AR511"/>
  <c r="AT527"/>
  <c r="AH527"/>
  <c r="AR527"/>
  <c r="AT543"/>
  <c r="AH543"/>
  <c r="AR543"/>
  <c r="AT559"/>
  <c r="AH559"/>
  <c r="AR559"/>
  <c r="AT575"/>
  <c r="AH575"/>
  <c r="AR575"/>
  <c r="AT591"/>
  <c r="AH591"/>
  <c r="AR591"/>
  <c r="AT607"/>
  <c r="AH607"/>
  <c r="AR607"/>
  <c r="AH643"/>
  <c r="AR643"/>
  <c r="AT659"/>
  <c r="AH659"/>
  <c r="AR659"/>
  <c r="AT70"/>
  <c r="AT106"/>
  <c r="AT116"/>
  <c r="AT132"/>
  <c r="AT204"/>
  <c r="AT212"/>
  <c r="AT220"/>
  <c r="AT228"/>
  <c r="AT236"/>
  <c r="AT244"/>
  <c r="AT405"/>
  <c r="AT421"/>
  <c r="AT437"/>
  <c r="AT453"/>
  <c r="AT469"/>
  <c r="AT485"/>
  <c r="AT501"/>
  <c r="AT517"/>
  <c r="AT533"/>
  <c r="AT549"/>
  <c r="AT565"/>
  <c r="AT581"/>
  <c r="AT597"/>
  <c r="AT613"/>
  <c r="AT629"/>
  <c r="AT645"/>
  <c r="AT661"/>
  <c r="AM27"/>
  <c r="AW27"/>
  <c r="AA30"/>
  <c r="AN30"/>
  <c r="AO30" s="1"/>
  <c r="AI25"/>
  <c r="AL25" s="1"/>
  <c r="AD25"/>
  <c r="AN32"/>
  <c r="AO32" s="1"/>
  <c r="AA32"/>
  <c r="AH32" s="1"/>
  <c r="AM36"/>
  <c r="AW36"/>
  <c r="AN41"/>
  <c r="AO41" s="1"/>
  <c r="AA41"/>
  <c r="AR41"/>
  <c r="AM45"/>
  <c r="AW45"/>
  <c r="AC31"/>
  <c r="AG31"/>
  <c r="AK31" s="1"/>
  <c r="AB31"/>
  <c r="AQ34"/>
  <c r="AU34" s="1"/>
  <c r="AP34"/>
  <c r="AR34"/>
  <c r="AC38"/>
  <c r="AG38"/>
  <c r="AK38" s="1"/>
  <c r="AB38"/>
  <c r="AN46"/>
  <c r="AO46" s="1"/>
  <c r="AA46"/>
  <c r="AR46"/>
  <c r="AM48"/>
  <c r="AW48"/>
  <c r="AM52"/>
  <c r="AW52"/>
  <c r="AM56"/>
  <c r="AW56"/>
  <c r="AM60"/>
  <c r="AW60"/>
  <c r="AM64"/>
  <c r="AW64"/>
  <c r="AC43"/>
  <c r="AG43"/>
  <c r="AK43" s="1"/>
  <c r="AB43"/>
  <c r="AP47"/>
  <c r="AQ47"/>
  <c r="AU47" s="1"/>
  <c r="AN53"/>
  <c r="AO53" s="1"/>
  <c r="AA53"/>
  <c r="AR53"/>
  <c r="AN61"/>
  <c r="AO61" s="1"/>
  <c r="AR61" s="1"/>
  <c r="AA61"/>
  <c r="AH61" s="1"/>
  <c r="AM72"/>
  <c r="AW72"/>
  <c r="AN75"/>
  <c r="AO75" s="1"/>
  <c r="AA75"/>
  <c r="AR75"/>
  <c r="AI70"/>
  <c r="AL70" s="1"/>
  <c r="AD70"/>
  <c r="AN79"/>
  <c r="AO79" s="1"/>
  <c r="AA79"/>
  <c r="AN83"/>
  <c r="AO83" s="1"/>
  <c r="AA83"/>
  <c r="AH83" s="1"/>
  <c r="AN87"/>
  <c r="AO87" s="1"/>
  <c r="AA87"/>
  <c r="AN91"/>
  <c r="AO91" s="1"/>
  <c r="AA91"/>
  <c r="AH91" s="1"/>
  <c r="AN95"/>
  <c r="AO95" s="1"/>
  <c r="AA95"/>
  <c r="AN99"/>
  <c r="AO99" s="1"/>
  <c r="AA99"/>
  <c r="AH99" s="1"/>
  <c r="AN103"/>
  <c r="AO103" s="1"/>
  <c r="AA103"/>
  <c r="AN107"/>
  <c r="AO107" s="1"/>
  <c r="AA107"/>
  <c r="AH107" s="1"/>
  <c r="AC50"/>
  <c r="AG50"/>
  <c r="AK50" s="1"/>
  <c r="AB50"/>
  <c r="AQ54"/>
  <c r="AU54" s="1"/>
  <c r="AP54"/>
  <c r="AR54"/>
  <c r="AC58"/>
  <c r="AG58"/>
  <c r="AK58" s="1"/>
  <c r="AB58"/>
  <c r="AQ62"/>
  <c r="AU62" s="1"/>
  <c r="AP62"/>
  <c r="AR62"/>
  <c r="AN81"/>
  <c r="AO81" s="1"/>
  <c r="AA81"/>
  <c r="AH81" s="1"/>
  <c r="AR81"/>
  <c r="AN109"/>
  <c r="AO109" s="1"/>
  <c r="AA109"/>
  <c r="AN113"/>
  <c r="AO113" s="1"/>
  <c r="AA113"/>
  <c r="AN117"/>
  <c r="AO117" s="1"/>
  <c r="AA117"/>
  <c r="AN121"/>
  <c r="AO121" s="1"/>
  <c r="AA121"/>
  <c r="AN125"/>
  <c r="AO125" s="1"/>
  <c r="AA125"/>
  <c r="AN129"/>
  <c r="AO129" s="1"/>
  <c r="AA129"/>
  <c r="AN73"/>
  <c r="AO73" s="1"/>
  <c r="AR73" s="1"/>
  <c r="AA73"/>
  <c r="AT74"/>
  <c r="AC94"/>
  <c r="AG94"/>
  <c r="AB94"/>
  <c r="AN111"/>
  <c r="AO111" s="1"/>
  <c r="AA111"/>
  <c r="AR111"/>
  <c r="AU111"/>
  <c r="AI116"/>
  <c r="AD116"/>
  <c r="AN119"/>
  <c r="AO119" s="1"/>
  <c r="AR119" s="1"/>
  <c r="AA119"/>
  <c r="AH119" s="1"/>
  <c r="AU119"/>
  <c r="AI124"/>
  <c r="AD124"/>
  <c r="AN127"/>
  <c r="AO127" s="1"/>
  <c r="AA127"/>
  <c r="AR127"/>
  <c r="AU127"/>
  <c r="AI132"/>
  <c r="AD132"/>
  <c r="AN134"/>
  <c r="AO134" s="1"/>
  <c r="AA134"/>
  <c r="AN138"/>
  <c r="AO138" s="1"/>
  <c r="AA138"/>
  <c r="AN142"/>
  <c r="AO142" s="1"/>
  <c r="AA142"/>
  <c r="AN146"/>
  <c r="AO146" s="1"/>
  <c r="AA146"/>
  <c r="AN150"/>
  <c r="AO150" s="1"/>
  <c r="AA150"/>
  <c r="AN154"/>
  <c r="AO154" s="1"/>
  <c r="AA154"/>
  <c r="AN158"/>
  <c r="AO158" s="1"/>
  <c r="AA158"/>
  <c r="AN162"/>
  <c r="AO162" s="1"/>
  <c r="AA162"/>
  <c r="AN166"/>
  <c r="AO166" s="1"/>
  <c r="AA166"/>
  <c r="AN170"/>
  <c r="AO170" s="1"/>
  <c r="AA170"/>
  <c r="AN174"/>
  <c r="AO174" s="1"/>
  <c r="AA174"/>
  <c r="AN178"/>
  <c r="AO178" s="1"/>
  <c r="AA178"/>
  <c r="AN182"/>
  <c r="AO182" s="1"/>
  <c r="AA182"/>
  <c r="AN186"/>
  <c r="AO186" s="1"/>
  <c r="AA186"/>
  <c r="AN190"/>
  <c r="AO190" s="1"/>
  <c r="AA190"/>
  <c r="AN194"/>
  <c r="AO194" s="1"/>
  <c r="AA194"/>
  <c r="AN198"/>
  <c r="AO198" s="1"/>
  <c r="AA198"/>
  <c r="AH73"/>
  <c r="AQ102"/>
  <c r="AP102"/>
  <c r="AR102"/>
  <c r="AN105"/>
  <c r="AO105" s="1"/>
  <c r="AA105"/>
  <c r="AH105" s="1"/>
  <c r="AQ112"/>
  <c r="AP112"/>
  <c r="AR112"/>
  <c r="AN115"/>
  <c r="AO115" s="1"/>
  <c r="AR115" s="1"/>
  <c r="AA115"/>
  <c r="AH115" s="1"/>
  <c r="AU115"/>
  <c r="AJ116"/>
  <c r="AC128"/>
  <c r="AG128"/>
  <c r="AB128"/>
  <c r="AI137"/>
  <c r="AJ137"/>
  <c r="AD137"/>
  <c r="AM137"/>
  <c r="AW137"/>
  <c r="AN140"/>
  <c r="AO140" s="1"/>
  <c r="AR140" s="1"/>
  <c r="AA140"/>
  <c r="AH140" s="1"/>
  <c r="AU140"/>
  <c r="AI145"/>
  <c r="AJ145"/>
  <c r="AD145"/>
  <c r="AM145"/>
  <c r="AW145"/>
  <c r="AN148"/>
  <c r="AO148" s="1"/>
  <c r="AR148" s="1"/>
  <c r="AA148"/>
  <c r="AH148" s="1"/>
  <c r="AU148"/>
  <c r="AI153"/>
  <c r="AJ153"/>
  <c r="AD153"/>
  <c r="AM153"/>
  <c r="AW153"/>
  <c r="AN156"/>
  <c r="AO156" s="1"/>
  <c r="AR156" s="1"/>
  <c r="AA156"/>
  <c r="AH156" s="1"/>
  <c r="AU156"/>
  <c r="AI161"/>
  <c r="AJ161"/>
  <c r="AD161"/>
  <c r="AM161"/>
  <c r="AW161"/>
  <c r="AN164"/>
  <c r="AO164" s="1"/>
  <c r="AR164" s="1"/>
  <c r="AA164"/>
  <c r="AH164" s="1"/>
  <c r="AU164"/>
  <c r="AI169"/>
  <c r="AJ169"/>
  <c r="AD169"/>
  <c r="AM169"/>
  <c r="AW169"/>
  <c r="AN172"/>
  <c r="AO172" s="1"/>
  <c r="AR172" s="1"/>
  <c r="AA172"/>
  <c r="AH172" s="1"/>
  <c r="AU172"/>
  <c r="AI177"/>
  <c r="AJ177"/>
  <c r="AD177"/>
  <c r="AM177"/>
  <c r="AW177"/>
  <c r="AN180"/>
  <c r="AO180" s="1"/>
  <c r="AR180" s="1"/>
  <c r="AA180"/>
  <c r="AH180" s="1"/>
  <c r="AU180"/>
  <c r="AI185"/>
  <c r="AJ185"/>
  <c r="AD185"/>
  <c r="AM185"/>
  <c r="AX185" s="1"/>
  <c r="AW185"/>
  <c r="AN188"/>
  <c r="AO188" s="1"/>
  <c r="AR188" s="1"/>
  <c r="AA188"/>
  <c r="AH188"/>
  <c r="AU188"/>
  <c r="AI193"/>
  <c r="AJ193"/>
  <c r="AD193"/>
  <c r="AM193"/>
  <c r="AW193"/>
  <c r="AN196"/>
  <c r="AO196" s="1"/>
  <c r="AR196" s="1"/>
  <c r="AA196"/>
  <c r="AH196" s="1"/>
  <c r="AU196"/>
  <c r="AU203"/>
  <c r="AU207"/>
  <c r="AM208"/>
  <c r="AW208"/>
  <c r="AU211"/>
  <c r="AM212"/>
  <c r="AW212"/>
  <c r="AU215"/>
  <c r="AU219"/>
  <c r="AU223"/>
  <c r="AU227"/>
  <c r="AU231"/>
  <c r="AU235"/>
  <c r="AU239"/>
  <c r="AU243"/>
  <c r="AN247"/>
  <c r="AO247" s="1"/>
  <c r="AA247"/>
  <c r="AH247" s="1"/>
  <c r="AR247"/>
  <c r="AV247"/>
  <c r="AN65"/>
  <c r="AO65" s="1"/>
  <c r="AR65" s="1"/>
  <c r="AA65"/>
  <c r="AT66"/>
  <c r="AQ78"/>
  <c r="AU78" s="1"/>
  <c r="AP78"/>
  <c r="AR78"/>
  <c r="AC82"/>
  <c r="AG82"/>
  <c r="AK82" s="1"/>
  <c r="AB82"/>
  <c r="AQ86"/>
  <c r="AP86"/>
  <c r="AR86"/>
  <c r="AN89"/>
  <c r="AO89" s="1"/>
  <c r="AR89" s="1"/>
  <c r="AA89"/>
  <c r="AT90"/>
  <c r="AR105"/>
  <c r="AU105"/>
  <c r="AQ120"/>
  <c r="AP120"/>
  <c r="AR120"/>
  <c r="AN123"/>
  <c r="AO123" s="1"/>
  <c r="AA123"/>
  <c r="AH123" s="1"/>
  <c r="AR123"/>
  <c r="AU123"/>
  <c r="AJ124"/>
  <c r="AN136"/>
  <c r="AO136" s="1"/>
  <c r="AA136"/>
  <c r="AH136" s="1"/>
  <c r="AR136"/>
  <c r="AU136"/>
  <c r="AQ137"/>
  <c r="AP137"/>
  <c r="AR137"/>
  <c r="AI141"/>
  <c r="AD141"/>
  <c r="AM141"/>
  <c r="AW141"/>
  <c r="AN152"/>
  <c r="AO152" s="1"/>
  <c r="AA152"/>
  <c r="AH152" s="1"/>
  <c r="AR152"/>
  <c r="AU152"/>
  <c r="AQ153"/>
  <c r="AP153"/>
  <c r="AR153"/>
  <c r="AI157"/>
  <c r="AD157"/>
  <c r="AN168"/>
  <c r="AO168" s="1"/>
  <c r="AA168"/>
  <c r="AH168" s="1"/>
  <c r="AR168"/>
  <c r="AU168"/>
  <c r="AQ169"/>
  <c r="AP169"/>
  <c r="AR169"/>
  <c r="AI173"/>
  <c r="AD173"/>
  <c r="AN184"/>
  <c r="AO184" s="1"/>
  <c r="AA184"/>
  <c r="AH184" s="1"/>
  <c r="AR184"/>
  <c r="AU184"/>
  <c r="AQ185"/>
  <c r="AP185"/>
  <c r="AR185"/>
  <c r="AI189"/>
  <c r="AD189"/>
  <c r="AK201"/>
  <c r="AU201"/>
  <c r="AM202"/>
  <c r="AW202"/>
  <c r="AN205"/>
  <c r="AO205" s="1"/>
  <c r="AA205"/>
  <c r="AK207"/>
  <c r="AK209"/>
  <c r="AU209"/>
  <c r="AN213"/>
  <c r="AO213" s="1"/>
  <c r="AA213"/>
  <c r="AH213" s="1"/>
  <c r="AK215"/>
  <c r="AK217"/>
  <c r="AU217"/>
  <c r="AM218"/>
  <c r="AW218"/>
  <c r="AN221"/>
  <c r="AO221" s="1"/>
  <c r="AA221"/>
  <c r="AK223"/>
  <c r="AK225"/>
  <c r="AU225"/>
  <c r="AN229"/>
  <c r="AO229" s="1"/>
  <c r="AA229"/>
  <c r="AK231"/>
  <c r="AK233"/>
  <c r="AU233"/>
  <c r="AN237"/>
  <c r="AO237" s="1"/>
  <c r="AA237"/>
  <c r="AK239"/>
  <c r="AK241"/>
  <c r="AU241"/>
  <c r="AM242"/>
  <c r="AW242"/>
  <c r="AN245"/>
  <c r="AO245" s="1"/>
  <c r="AA245"/>
  <c r="AK247"/>
  <c r="AU247"/>
  <c r="AN251"/>
  <c r="AO251" s="1"/>
  <c r="AA251"/>
  <c r="AN255"/>
  <c r="AO255" s="1"/>
  <c r="AA255"/>
  <c r="AN259"/>
  <c r="AO259" s="1"/>
  <c r="AA259"/>
  <c r="AN263"/>
  <c r="AO263" s="1"/>
  <c r="AA263"/>
  <c r="AN267"/>
  <c r="AO267" s="1"/>
  <c r="AA267"/>
  <c r="AN271"/>
  <c r="AO271" s="1"/>
  <c r="AA271"/>
  <c r="AN275"/>
  <c r="AO275" s="1"/>
  <c r="AA275"/>
  <c r="AN279"/>
  <c r="AO279" s="1"/>
  <c r="AA279"/>
  <c r="AN283"/>
  <c r="AO283" s="1"/>
  <c r="AA283"/>
  <c r="AN287"/>
  <c r="AO287" s="1"/>
  <c r="AA287"/>
  <c r="AN291"/>
  <c r="AO291" s="1"/>
  <c r="AA291"/>
  <c r="AN295"/>
  <c r="AO295" s="1"/>
  <c r="AA295"/>
  <c r="AN299"/>
  <c r="AO299" s="1"/>
  <c r="AA299"/>
  <c r="AN303"/>
  <c r="AO303" s="1"/>
  <c r="AA303"/>
  <c r="AN307"/>
  <c r="AO307" s="1"/>
  <c r="AA307"/>
  <c r="AN311"/>
  <c r="AO311" s="1"/>
  <c r="AA311"/>
  <c r="AN315"/>
  <c r="AO315" s="1"/>
  <c r="AA315"/>
  <c r="AN319"/>
  <c r="AO319" s="1"/>
  <c r="AA319"/>
  <c r="AN323"/>
  <c r="AO323" s="1"/>
  <c r="AA323"/>
  <c r="AN327"/>
  <c r="AO327" s="1"/>
  <c r="AA327"/>
  <c r="AN331"/>
  <c r="AO331" s="1"/>
  <c r="AA331"/>
  <c r="AN335"/>
  <c r="AO335" s="1"/>
  <c r="AA335"/>
  <c r="AN339"/>
  <c r="AO339" s="1"/>
  <c r="AA339"/>
  <c r="AN343"/>
  <c r="AO343" s="1"/>
  <c r="AA343"/>
  <c r="AN347"/>
  <c r="AO347" s="1"/>
  <c r="AA347"/>
  <c r="AN351"/>
  <c r="AO351" s="1"/>
  <c r="AA351"/>
  <c r="AN355"/>
  <c r="AO355" s="1"/>
  <c r="AA355"/>
  <c r="AN359"/>
  <c r="AO359" s="1"/>
  <c r="AA359"/>
  <c r="AN363"/>
  <c r="AO363" s="1"/>
  <c r="AA363"/>
  <c r="AN367"/>
  <c r="AO367" s="1"/>
  <c r="AA367"/>
  <c r="AN371"/>
  <c r="AO371" s="1"/>
  <c r="AA371"/>
  <c r="AN375"/>
  <c r="AO375" s="1"/>
  <c r="AA375"/>
  <c r="AN379"/>
  <c r="AO379" s="1"/>
  <c r="AA379"/>
  <c r="AN383"/>
  <c r="AO383" s="1"/>
  <c r="AA383"/>
  <c r="AN387"/>
  <c r="AO387" s="1"/>
  <c r="AA387"/>
  <c r="AU394"/>
  <c r="AK394"/>
  <c r="AI397"/>
  <c r="AD397"/>
  <c r="AJ397"/>
  <c r="AN398"/>
  <c r="AO398" s="1"/>
  <c r="AA398"/>
  <c r="AU402"/>
  <c r="AK402"/>
  <c r="AM403"/>
  <c r="AW403"/>
  <c r="AI405"/>
  <c r="AD405"/>
  <c r="AJ405"/>
  <c r="AN406"/>
  <c r="AO406" s="1"/>
  <c r="AA406"/>
  <c r="AU410"/>
  <c r="AK410"/>
  <c r="AI413"/>
  <c r="AD413"/>
  <c r="AJ413"/>
  <c r="AN414"/>
  <c r="AO414" s="1"/>
  <c r="AA414"/>
  <c r="AU418"/>
  <c r="AK418"/>
  <c r="AM419"/>
  <c r="AW419"/>
  <c r="AI421"/>
  <c r="AD421"/>
  <c r="AJ421"/>
  <c r="AN422"/>
  <c r="AO422" s="1"/>
  <c r="AA422"/>
  <c r="AU426"/>
  <c r="AK426"/>
  <c r="AI429"/>
  <c r="AD429"/>
  <c r="AJ429"/>
  <c r="AN430"/>
  <c r="AO430" s="1"/>
  <c r="AA430"/>
  <c r="AU434"/>
  <c r="AK434"/>
  <c r="AI437"/>
  <c r="AD437"/>
  <c r="AJ437"/>
  <c r="AN438"/>
  <c r="AO438" s="1"/>
  <c r="AA438"/>
  <c r="AU442"/>
  <c r="AK442"/>
  <c r="AM443"/>
  <c r="AW443"/>
  <c r="AI445"/>
  <c r="AD445"/>
  <c r="AJ445"/>
  <c r="AN446"/>
  <c r="AO446" s="1"/>
  <c r="AA446"/>
  <c r="AH446" s="1"/>
  <c r="AU450"/>
  <c r="AK450"/>
  <c r="AM451"/>
  <c r="AW451"/>
  <c r="AI453"/>
  <c r="AD453"/>
  <c r="AJ453"/>
  <c r="AN454"/>
  <c r="AO454" s="1"/>
  <c r="AA454"/>
  <c r="AU458"/>
  <c r="AK458"/>
  <c r="AI461"/>
  <c r="AD461"/>
  <c r="AJ461"/>
  <c r="AN462"/>
  <c r="AO462" s="1"/>
  <c r="AA462"/>
  <c r="AU466"/>
  <c r="AK466"/>
  <c r="AI469"/>
  <c r="AD469"/>
  <c r="AJ469"/>
  <c r="AN470"/>
  <c r="AO470" s="1"/>
  <c r="AA470"/>
  <c r="AU474"/>
  <c r="AK474"/>
  <c r="AM475"/>
  <c r="AW475"/>
  <c r="AI477"/>
  <c r="AD477"/>
  <c r="AJ477"/>
  <c r="AN478"/>
  <c r="AO478" s="1"/>
  <c r="AA478"/>
  <c r="AU482"/>
  <c r="AK482"/>
  <c r="AM483"/>
  <c r="AW483"/>
  <c r="AI485"/>
  <c r="AD485"/>
  <c r="AJ485"/>
  <c r="AN486"/>
  <c r="AO486" s="1"/>
  <c r="AA486"/>
  <c r="AU490"/>
  <c r="AK490"/>
  <c r="AI493"/>
  <c r="AD493"/>
  <c r="AJ493"/>
  <c r="AN494"/>
  <c r="AO494" s="1"/>
  <c r="AA494"/>
  <c r="AU498"/>
  <c r="AK498"/>
  <c r="AI501"/>
  <c r="AD501"/>
  <c r="AJ501"/>
  <c r="AN502"/>
  <c r="AO502" s="1"/>
  <c r="AA502"/>
  <c r="AU506"/>
  <c r="AK506"/>
  <c r="AM507"/>
  <c r="AW507"/>
  <c r="AI509"/>
  <c r="AD509"/>
  <c r="AJ509"/>
  <c r="AN510"/>
  <c r="AO510" s="1"/>
  <c r="AA510"/>
  <c r="AH510" s="1"/>
  <c r="AU514"/>
  <c r="AK514"/>
  <c r="AM515"/>
  <c r="AW515"/>
  <c r="AI517"/>
  <c r="AD517"/>
  <c r="AJ517"/>
  <c r="AN518"/>
  <c r="AO518" s="1"/>
  <c r="AA518"/>
  <c r="AU522"/>
  <c r="AK522"/>
  <c r="AI525"/>
  <c r="AD525"/>
  <c r="AJ525"/>
  <c r="AN526"/>
  <c r="AO526" s="1"/>
  <c r="AA526"/>
  <c r="AU530"/>
  <c r="AK530"/>
  <c r="AI533"/>
  <c r="AD533"/>
  <c r="AJ533"/>
  <c r="AN534"/>
  <c r="AO534" s="1"/>
  <c r="AA534"/>
  <c r="AU538"/>
  <c r="AK538"/>
  <c r="AM539"/>
  <c r="AW539"/>
  <c r="AI541"/>
  <c r="AD541"/>
  <c r="AJ541"/>
  <c r="AN542"/>
  <c r="AO542" s="1"/>
  <c r="AA542"/>
  <c r="AU546"/>
  <c r="AK546"/>
  <c r="AM547"/>
  <c r="AW547"/>
  <c r="AI549"/>
  <c r="AD549"/>
  <c r="AJ549"/>
  <c r="AN550"/>
  <c r="AO550" s="1"/>
  <c r="AA550"/>
  <c r="AU554"/>
  <c r="AK554"/>
  <c r="AI557"/>
  <c r="AD557"/>
  <c r="AJ557"/>
  <c r="AN558"/>
  <c r="AO558" s="1"/>
  <c r="AA558"/>
  <c r="AU562"/>
  <c r="AK562"/>
  <c r="AI565"/>
  <c r="AD565"/>
  <c r="AJ565"/>
  <c r="AN566"/>
  <c r="AO566" s="1"/>
  <c r="AA566"/>
  <c r="AU570"/>
  <c r="AK570"/>
  <c r="AM571"/>
  <c r="AW571"/>
  <c r="AI573"/>
  <c r="AD573"/>
  <c r="AJ573"/>
  <c r="AN574"/>
  <c r="AO574" s="1"/>
  <c r="AA574"/>
  <c r="AH574" s="1"/>
  <c r="AU578"/>
  <c r="AK578"/>
  <c r="AM579"/>
  <c r="AW579"/>
  <c r="AI581"/>
  <c r="AD581"/>
  <c r="AJ581"/>
  <c r="AN582"/>
  <c r="AO582" s="1"/>
  <c r="AA582"/>
  <c r="AU586"/>
  <c r="AK586"/>
  <c r="AI589"/>
  <c r="AD589"/>
  <c r="AJ589"/>
  <c r="AN590"/>
  <c r="AO590" s="1"/>
  <c r="AA590"/>
  <c r="AU594"/>
  <c r="AK594"/>
  <c r="AI597"/>
  <c r="AD597"/>
  <c r="AJ597"/>
  <c r="AN598"/>
  <c r="AO598" s="1"/>
  <c r="AA598"/>
  <c r="AU602"/>
  <c r="AK602"/>
  <c r="AM603"/>
  <c r="AW603"/>
  <c r="AI605"/>
  <c r="AD605"/>
  <c r="AJ605"/>
  <c r="AN606"/>
  <c r="AO606" s="1"/>
  <c r="AA606"/>
  <c r="AU610"/>
  <c r="AK610"/>
  <c r="AM611"/>
  <c r="AW611"/>
  <c r="AI613"/>
  <c r="AD613"/>
  <c r="AJ613"/>
  <c r="AN614"/>
  <c r="AO614" s="1"/>
  <c r="AA614"/>
  <c r="AU618"/>
  <c r="AK618"/>
  <c r="AI621"/>
  <c r="AD621"/>
  <c r="AJ621"/>
  <c r="AN622"/>
  <c r="AO622" s="1"/>
  <c r="AA622"/>
  <c r="AU626"/>
  <c r="AK626"/>
  <c r="AM627"/>
  <c r="AW627"/>
  <c r="AI629"/>
  <c r="AD629"/>
  <c r="AJ629"/>
  <c r="AN630"/>
  <c r="AO630" s="1"/>
  <c r="AA630"/>
  <c r="AU634"/>
  <c r="AK634"/>
  <c r="AI637"/>
  <c r="AD637"/>
  <c r="AJ637"/>
  <c r="AN638"/>
  <c r="AO638" s="1"/>
  <c r="AA638"/>
  <c r="AH638" s="1"/>
  <c r="AU642"/>
  <c r="AK642"/>
  <c r="AM643"/>
  <c r="AW643"/>
  <c r="AI645"/>
  <c r="AD645"/>
  <c r="AJ645"/>
  <c r="AN646"/>
  <c r="AO646" s="1"/>
  <c r="AA646"/>
  <c r="AU650"/>
  <c r="AK650"/>
  <c r="AI653"/>
  <c r="AD653"/>
  <c r="AJ653"/>
  <c r="AN654"/>
  <c r="AO654" s="1"/>
  <c r="AA654"/>
  <c r="AU658"/>
  <c r="AK658"/>
  <c r="AM659"/>
  <c r="AW659"/>
  <c r="AI661"/>
  <c r="AD661"/>
  <c r="AJ661"/>
  <c r="AN662"/>
  <c r="AO662" s="1"/>
  <c r="AA662"/>
  <c r="AU666"/>
  <c r="AK666"/>
  <c r="AM667"/>
  <c r="AW667"/>
  <c r="AI669"/>
  <c r="AD669"/>
  <c r="AJ669"/>
  <c r="AN670"/>
  <c r="AO670" s="1"/>
  <c r="AA670"/>
  <c r="AI250"/>
  <c r="AD250"/>
  <c r="AJ250"/>
  <c r="AM250"/>
  <c r="AW250"/>
  <c r="AN253"/>
  <c r="AO253" s="1"/>
  <c r="AR253" s="1"/>
  <c r="AA253"/>
  <c r="AH253" s="1"/>
  <c r="AU253"/>
  <c r="AI258"/>
  <c r="AD258"/>
  <c r="AJ258"/>
  <c r="AM258"/>
  <c r="AW258"/>
  <c r="AN261"/>
  <c r="AO261" s="1"/>
  <c r="AR261" s="1"/>
  <c r="AA261"/>
  <c r="AH261" s="1"/>
  <c r="AU261"/>
  <c r="AI266"/>
  <c r="AD266"/>
  <c r="AJ266"/>
  <c r="AM266"/>
  <c r="AW266"/>
  <c r="AN269"/>
  <c r="AO269" s="1"/>
  <c r="AR269" s="1"/>
  <c r="AA269"/>
  <c r="AH269"/>
  <c r="AU269"/>
  <c r="AI274"/>
  <c r="AD274"/>
  <c r="AJ274"/>
  <c r="AM274"/>
  <c r="AW274"/>
  <c r="AN277"/>
  <c r="AO277" s="1"/>
  <c r="AR277" s="1"/>
  <c r="AA277"/>
  <c r="AH277" s="1"/>
  <c r="AU277"/>
  <c r="AI282"/>
  <c r="AD282"/>
  <c r="AJ282"/>
  <c r="AM282"/>
  <c r="AW282"/>
  <c r="AN285"/>
  <c r="AO285" s="1"/>
  <c r="AR285" s="1"/>
  <c r="AA285"/>
  <c r="AH285" s="1"/>
  <c r="AU285"/>
  <c r="AI290"/>
  <c r="AD290"/>
  <c r="AJ290"/>
  <c r="AM290"/>
  <c r="AW290"/>
  <c r="AN293"/>
  <c r="AO293" s="1"/>
  <c r="AR293" s="1"/>
  <c r="AA293"/>
  <c r="AH293" s="1"/>
  <c r="AU293"/>
  <c r="AI298"/>
  <c r="AD298"/>
  <c r="AJ298"/>
  <c r="AM298"/>
  <c r="AW298"/>
  <c r="AN301"/>
  <c r="AO301" s="1"/>
  <c r="AR301" s="1"/>
  <c r="AA301"/>
  <c r="AH301"/>
  <c r="AU301"/>
  <c r="AI306"/>
  <c r="AD306"/>
  <c r="AJ306"/>
  <c r="AM306"/>
  <c r="AW306"/>
  <c r="AN309"/>
  <c r="AO309" s="1"/>
  <c r="AR309" s="1"/>
  <c r="AA309"/>
  <c r="AH309" s="1"/>
  <c r="AU309"/>
  <c r="AI314"/>
  <c r="AD314"/>
  <c r="AJ314"/>
  <c r="AM314"/>
  <c r="AW314"/>
  <c r="AN317"/>
  <c r="AO317" s="1"/>
  <c r="AR317" s="1"/>
  <c r="AA317"/>
  <c r="AH317" s="1"/>
  <c r="AU317"/>
  <c r="AI322"/>
  <c r="AD322"/>
  <c r="AJ322"/>
  <c r="AM322"/>
  <c r="AW322"/>
  <c r="AN325"/>
  <c r="AO325" s="1"/>
  <c r="AR325" s="1"/>
  <c r="AA325"/>
  <c r="AH325" s="1"/>
  <c r="AU325"/>
  <c r="AI330"/>
  <c r="AD330"/>
  <c r="AJ330"/>
  <c r="AM330"/>
  <c r="AW330"/>
  <c r="AN333"/>
  <c r="AO333" s="1"/>
  <c r="AR333" s="1"/>
  <c r="AA333"/>
  <c r="AH333"/>
  <c r="AU333"/>
  <c r="AI338"/>
  <c r="AD338"/>
  <c r="AJ338"/>
  <c r="AM338"/>
  <c r="AW338"/>
  <c r="AN341"/>
  <c r="AO341" s="1"/>
  <c r="AR341" s="1"/>
  <c r="AA341"/>
  <c r="AH341" s="1"/>
  <c r="AU341"/>
  <c r="AI346"/>
  <c r="AD346"/>
  <c r="AJ346"/>
  <c r="AM346"/>
  <c r="AW346"/>
  <c r="AN349"/>
  <c r="AO349" s="1"/>
  <c r="AR349" s="1"/>
  <c r="AA349"/>
  <c r="AH349" s="1"/>
  <c r="AU349"/>
  <c r="AI354"/>
  <c r="AD354"/>
  <c r="AJ354"/>
  <c r="AM354"/>
  <c r="AW354"/>
  <c r="AN357"/>
  <c r="AO357" s="1"/>
  <c r="AR357" s="1"/>
  <c r="AA357"/>
  <c r="AH357" s="1"/>
  <c r="AU357"/>
  <c r="AI362"/>
  <c r="AD362"/>
  <c r="AJ362"/>
  <c r="AM362"/>
  <c r="AW362"/>
  <c r="AN365"/>
  <c r="AO365" s="1"/>
  <c r="AR365" s="1"/>
  <c r="AA365"/>
  <c r="AH365" s="1"/>
  <c r="AU365"/>
  <c r="AI370"/>
  <c r="AD370"/>
  <c r="AJ370"/>
  <c r="AM370"/>
  <c r="AW370"/>
  <c r="AN373"/>
  <c r="AO373" s="1"/>
  <c r="AR373" s="1"/>
  <c r="AA373"/>
  <c r="AH373" s="1"/>
  <c r="AU373"/>
  <c r="AI378"/>
  <c r="AD378"/>
  <c r="AJ378"/>
  <c r="AM378"/>
  <c r="AW378"/>
  <c r="AN381"/>
  <c r="AO381" s="1"/>
  <c r="AR381" s="1"/>
  <c r="AA381"/>
  <c r="AH381" s="1"/>
  <c r="AU381"/>
  <c r="AI386"/>
  <c r="AD386"/>
  <c r="AJ386"/>
  <c r="AM386"/>
  <c r="AW386"/>
  <c r="AN389"/>
  <c r="AO389" s="1"/>
  <c r="AR389" s="1"/>
  <c r="AA389"/>
  <c r="AH389" s="1"/>
  <c r="AU389"/>
  <c r="AU392"/>
  <c r="AU396"/>
  <c r="AU400"/>
  <c r="AU404"/>
  <c r="AM405"/>
  <c r="AW405"/>
  <c r="AU408"/>
  <c r="AU412"/>
  <c r="AM413"/>
  <c r="AW413"/>
  <c r="AU416"/>
  <c r="AU420"/>
  <c r="AU424"/>
  <c r="AU428"/>
  <c r="AM429"/>
  <c r="AW429"/>
  <c r="AU432"/>
  <c r="AM433"/>
  <c r="AW433"/>
  <c r="AU436"/>
  <c r="AM437"/>
  <c r="AW437"/>
  <c r="AU440"/>
  <c r="AU444"/>
  <c r="AU448"/>
  <c r="AM449"/>
  <c r="AW449"/>
  <c r="AU452"/>
  <c r="AU456"/>
  <c r="AU460"/>
  <c r="AM461"/>
  <c r="AW461"/>
  <c r="AU464"/>
  <c r="AM465"/>
  <c r="AW465"/>
  <c r="AU468"/>
  <c r="AU472"/>
  <c r="AU476"/>
  <c r="AU480"/>
  <c r="AU484"/>
  <c r="AU488"/>
  <c r="AU492"/>
  <c r="AM493"/>
  <c r="AW493"/>
  <c r="AU496"/>
  <c r="AM497"/>
  <c r="AW497"/>
  <c r="AU500"/>
  <c r="AU504"/>
  <c r="AU508"/>
  <c r="AU512"/>
  <c r="AU516"/>
  <c r="AU520"/>
  <c r="AU524"/>
  <c r="AM525"/>
  <c r="AW525"/>
  <c r="AU528"/>
  <c r="AM529"/>
  <c r="AW529"/>
  <c r="AU532"/>
  <c r="AU536"/>
  <c r="AU540"/>
  <c r="AU544"/>
  <c r="AU548"/>
  <c r="AU552"/>
  <c r="AU556"/>
  <c r="AM557"/>
  <c r="AW557"/>
  <c r="AU560"/>
  <c r="AM561"/>
  <c r="AW561"/>
  <c r="AU564"/>
  <c r="AU568"/>
  <c r="AU572"/>
  <c r="AU576"/>
  <c r="AU580"/>
  <c r="AU584"/>
  <c r="AU588"/>
  <c r="AM589"/>
  <c r="AW589"/>
  <c r="AU592"/>
  <c r="AM593"/>
  <c r="AW593"/>
  <c r="AU596"/>
  <c r="AU600"/>
  <c r="AU604"/>
  <c r="AU608"/>
  <c r="AU612"/>
  <c r="AU616"/>
  <c r="AM617"/>
  <c r="AW617"/>
  <c r="AU620"/>
  <c r="AU624"/>
  <c r="AU628"/>
  <c r="AM629"/>
  <c r="AW629"/>
  <c r="AU632"/>
  <c r="AU636"/>
  <c r="AU640"/>
  <c r="AU644"/>
  <c r="AU648"/>
  <c r="AU652"/>
  <c r="AM653"/>
  <c r="AW653"/>
  <c r="AU656"/>
  <c r="AU660"/>
  <c r="AM661"/>
  <c r="AW661"/>
  <c r="AU664"/>
  <c r="AU668"/>
  <c r="AU672"/>
  <c r="AI674"/>
  <c r="AD674"/>
  <c r="AJ674"/>
  <c r="AS674"/>
  <c r="AT674"/>
  <c r="AI678"/>
  <c r="AD678"/>
  <c r="AJ678"/>
  <c r="AM678"/>
  <c r="AW678"/>
  <c r="AS678"/>
  <c r="AT678"/>
  <c r="AI682"/>
  <c r="AD682"/>
  <c r="AJ682"/>
  <c r="AM682"/>
  <c r="AW682"/>
  <c r="AS682"/>
  <c r="AT682"/>
  <c r="AI686"/>
  <c r="AD686"/>
  <c r="AJ686"/>
  <c r="AM686"/>
  <c r="AW686"/>
  <c r="AS686"/>
  <c r="AT686"/>
  <c r="AI690"/>
  <c r="AD690"/>
  <c r="AJ690"/>
  <c r="AM690"/>
  <c r="AW690"/>
  <c r="AS690"/>
  <c r="AT690"/>
  <c r="AI694"/>
  <c r="AD694"/>
  <c r="AJ694"/>
  <c r="AM694"/>
  <c r="AW694"/>
  <c r="AS694"/>
  <c r="AT694"/>
  <c r="AI698"/>
  <c r="AD698"/>
  <c r="AJ698"/>
  <c r="AM698"/>
  <c r="AW698"/>
  <c r="AS698"/>
  <c r="AT698"/>
  <c r="AI702"/>
  <c r="AD702"/>
  <c r="AJ702"/>
  <c r="AM702"/>
  <c r="AW702"/>
  <c r="AS702"/>
  <c r="AT702"/>
  <c r="AI706"/>
  <c r="AD706"/>
  <c r="AJ706"/>
  <c r="AM706"/>
  <c r="AW706"/>
  <c r="AS706"/>
  <c r="AT706"/>
  <c r="AI710"/>
  <c r="AD710"/>
  <c r="AJ710"/>
  <c r="AM710"/>
  <c r="AW710"/>
  <c r="AS710"/>
  <c r="AT710"/>
  <c r="AI714"/>
  <c r="AD714"/>
  <c r="AJ714"/>
  <c r="AM714"/>
  <c r="AW714"/>
  <c r="AS714"/>
  <c r="AT714"/>
  <c r="AI718"/>
  <c r="AD718"/>
  <c r="AJ718"/>
  <c r="AM718"/>
  <c r="AW718"/>
  <c r="AS718"/>
  <c r="AT718"/>
  <c r="AI722"/>
  <c r="AD722"/>
  <c r="AJ722"/>
  <c r="AM722"/>
  <c r="AW722"/>
  <c r="AS722"/>
  <c r="AT722"/>
  <c r="AI726"/>
  <c r="AD726"/>
  <c r="AJ726"/>
  <c r="AM726"/>
  <c r="AW726"/>
  <c r="AS726"/>
  <c r="AT726"/>
  <c r="AI730"/>
  <c r="AD730"/>
  <c r="AJ730"/>
  <c r="AM730"/>
  <c r="AW730"/>
  <c r="AS730"/>
  <c r="AT730"/>
  <c r="AI734"/>
  <c r="AD734"/>
  <c r="AJ734"/>
  <c r="AM734"/>
  <c r="AW734"/>
  <c r="AS734"/>
  <c r="AT734"/>
  <c r="AI738"/>
  <c r="AD738"/>
  <c r="AJ738"/>
  <c r="AM738"/>
  <c r="AW738"/>
  <c r="AS738"/>
  <c r="AT738"/>
  <c r="AI742"/>
  <c r="AD742"/>
  <c r="AJ742"/>
  <c r="AM742"/>
  <c r="AW742"/>
  <c r="AS742"/>
  <c r="AT742"/>
  <c r="AI746"/>
  <c r="AD746"/>
  <c r="AJ746"/>
  <c r="AM746"/>
  <c r="AW746"/>
  <c r="AS746"/>
  <c r="AT746"/>
  <c r="AI750"/>
  <c r="AD750"/>
  <c r="AJ750"/>
  <c r="AM750"/>
  <c r="AW750"/>
  <c r="AS750"/>
  <c r="AT750"/>
  <c r="AI754"/>
  <c r="AD754"/>
  <c r="AJ754"/>
  <c r="AM754"/>
  <c r="AW754"/>
  <c r="AS754"/>
  <c r="AT754"/>
  <c r="AI758"/>
  <c r="AD758"/>
  <c r="AJ758"/>
  <c r="AM758"/>
  <c r="AW758"/>
  <c r="AS758"/>
  <c r="AT758"/>
  <c r="AI762"/>
  <c r="AD762"/>
  <c r="AJ762"/>
  <c r="AM762"/>
  <c r="AW762"/>
  <c r="AS762"/>
  <c r="AT762"/>
  <c r="AI766"/>
  <c r="AD766"/>
  <c r="AJ766"/>
  <c r="AM766"/>
  <c r="AW766"/>
  <c r="AS766"/>
  <c r="AT766"/>
  <c r="AI770"/>
  <c r="AD770"/>
  <c r="AJ770"/>
  <c r="AM770"/>
  <c r="AW770"/>
  <c r="AS770"/>
  <c r="AT770"/>
  <c r="AI774"/>
  <c r="AD774"/>
  <c r="AJ774"/>
  <c r="AM774"/>
  <c r="AW774"/>
  <c r="AS774"/>
  <c r="AT774"/>
  <c r="AI778"/>
  <c r="AD778"/>
  <c r="AJ778"/>
  <c r="AM778"/>
  <c r="AW778"/>
  <c r="AS778"/>
  <c r="AT778"/>
  <c r="AN26"/>
  <c r="AO26" s="1"/>
  <c r="AR26" s="1"/>
  <c r="AA26"/>
  <c r="AI29"/>
  <c r="AL29" s="1"/>
  <c r="AD29"/>
  <c r="AM29"/>
  <c r="AW29"/>
  <c r="AJ25"/>
  <c r="AH33"/>
  <c r="AJ33"/>
  <c r="AR33"/>
  <c r="AK33"/>
  <c r="AU33"/>
  <c r="AN35"/>
  <c r="AO35" s="1"/>
  <c r="AA35"/>
  <c r="AH35" s="1"/>
  <c r="AN39"/>
  <c r="AO39" s="1"/>
  <c r="AR39" s="1"/>
  <c r="AA39"/>
  <c r="AN37"/>
  <c r="AO37" s="1"/>
  <c r="AA37"/>
  <c r="AR37"/>
  <c r="AN44"/>
  <c r="AO44" s="1"/>
  <c r="AR44" s="1"/>
  <c r="AA44"/>
  <c r="AQ31"/>
  <c r="AU31" s="1"/>
  <c r="AP31"/>
  <c r="AR31"/>
  <c r="AC34"/>
  <c r="AG34"/>
  <c r="AK34" s="1"/>
  <c r="AB34"/>
  <c r="AQ38"/>
  <c r="AU38" s="1"/>
  <c r="AP38"/>
  <c r="AR38"/>
  <c r="AN42"/>
  <c r="AO42" s="1"/>
  <c r="AA42"/>
  <c r="AR42"/>
  <c r="AR47"/>
  <c r="AN51"/>
  <c r="AO51" s="1"/>
  <c r="AA51"/>
  <c r="AH51" s="1"/>
  <c r="AN55"/>
  <c r="AO55" s="1"/>
  <c r="AR55" s="1"/>
  <c r="AA55"/>
  <c r="AN59"/>
  <c r="AO59" s="1"/>
  <c r="AA59"/>
  <c r="AH59" s="1"/>
  <c r="AN63"/>
  <c r="AO63" s="1"/>
  <c r="AR63" s="1"/>
  <c r="AA63"/>
  <c r="AN28"/>
  <c r="AO28" s="1"/>
  <c r="AA28"/>
  <c r="AH28" s="1"/>
  <c r="AT29"/>
  <c r="AQ43"/>
  <c r="AU43" s="1"/>
  <c r="AP43"/>
  <c r="AR43"/>
  <c r="AC47"/>
  <c r="AG47"/>
  <c r="AK47" s="1"/>
  <c r="AB47"/>
  <c r="AN49"/>
  <c r="AO49" s="1"/>
  <c r="AA49"/>
  <c r="AR49"/>
  <c r="AN57"/>
  <c r="AO57" s="1"/>
  <c r="AA57"/>
  <c r="AR57"/>
  <c r="AN67"/>
  <c r="AO67" s="1"/>
  <c r="AA67"/>
  <c r="AN71"/>
  <c r="AO71" s="1"/>
  <c r="AA71"/>
  <c r="AI66"/>
  <c r="AL66" s="1"/>
  <c r="AD66"/>
  <c r="AM66"/>
  <c r="AW66"/>
  <c r="AI74"/>
  <c r="AL74" s="1"/>
  <c r="AD74"/>
  <c r="AH79"/>
  <c r="AH87"/>
  <c r="AU87"/>
  <c r="AK87"/>
  <c r="AM88"/>
  <c r="AW88"/>
  <c r="AU91"/>
  <c r="AK91"/>
  <c r="AH95"/>
  <c r="AU95"/>
  <c r="AK95"/>
  <c r="AU99"/>
  <c r="AK99"/>
  <c r="AM100"/>
  <c r="AW100"/>
  <c r="AH103"/>
  <c r="AU103"/>
  <c r="AK103"/>
  <c r="AU107"/>
  <c r="AK107"/>
  <c r="AM108"/>
  <c r="AW108"/>
  <c r="AQ50"/>
  <c r="AU50" s="1"/>
  <c r="AP50"/>
  <c r="AR50"/>
  <c r="AC54"/>
  <c r="AG54"/>
  <c r="AK54" s="1"/>
  <c r="AB54"/>
  <c r="AQ58"/>
  <c r="AU58" s="1"/>
  <c r="AP58"/>
  <c r="AR58"/>
  <c r="AC62"/>
  <c r="AG62"/>
  <c r="AK62" s="1"/>
  <c r="AB62"/>
  <c r="AN69"/>
  <c r="AO69" s="1"/>
  <c r="AA69"/>
  <c r="AR69"/>
  <c r="AJ70"/>
  <c r="AN77"/>
  <c r="AO77" s="1"/>
  <c r="AA77"/>
  <c r="AR77"/>
  <c r="AH82"/>
  <c r="AN85"/>
  <c r="AO85" s="1"/>
  <c r="AR85" s="1"/>
  <c r="AA85"/>
  <c r="AH85" s="1"/>
  <c r="AU85"/>
  <c r="AI90"/>
  <c r="AD90"/>
  <c r="AN93"/>
  <c r="AO93" s="1"/>
  <c r="AA93"/>
  <c r="AR93"/>
  <c r="AU93"/>
  <c r="AI98"/>
  <c r="AD98"/>
  <c r="AN101"/>
  <c r="AO101" s="1"/>
  <c r="AA101"/>
  <c r="AH101" s="1"/>
  <c r="AR101"/>
  <c r="AU101"/>
  <c r="AI106"/>
  <c r="AD106"/>
  <c r="AR109"/>
  <c r="AU109"/>
  <c r="AK109"/>
  <c r="AM110"/>
  <c r="AW110"/>
  <c r="AR113"/>
  <c r="AU113"/>
  <c r="AK113"/>
  <c r="AR117"/>
  <c r="AU117"/>
  <c r="AK117"/>
  <c r="AR121"/>
  <c r="AU121"/>
  <c r="AK121"/>
  <c r="AM122"/>
  <c r="AW122"/>
  <c r="AR125"/>
  <c r="AU125"/>
  <c r="AK125"/>
  <c r="AM126"/>
  <c r="AW126"/>
  <c r="AR129"/>
  <c r="AU129"/>
  <c r="AK129"/>
  <c r="AM130"/>
  <c r="AW130"/>
  <c r="AA133"/>
  <c r="AN133"/>
  <c r="AO133" s="1"/>
  <c r="AJ74"/>
  <c r="AQ94"/>
  <c r="AP94"/>
  <c r="AR94"/>
  <c r="AN97"/>
  <c r="AO97" s="1"/>
  <c r="AR97" s="1"/>
  <c r="AA97"/>
  <c r="AH97" s="1"/>
  <c r="AU97"/>
  <c r="AJ98"/>
  <c r="AL111"/>
  <c r="AL119"/>
  <c r="AL127"/>
  <c r="AH128"/>
  <c r="AH134"/>
  <c r="AR134"/>
  <c r="AU134"/>
  <c r="AK134"/>
  <c r="AM135"/>
  <c r="AW135"/>
  <c r="AH138"/>
  <c r="AR138"/>
  <c r="AU138"/>
  <c r="AK138"/>
  <c r="AM139"/>
  <c r="AW139"/>
  <c r="AH142"/>
  <c r="AR142"/>
  <c r="AU142"/>
  <c r="AK142"/>
  <c r="AM143"/>
  <c r="AW143"/>
  <c r="AH146"/>
  <c r="AR146"/>
  <c r="AU146"/>
  <c r="AK146"/>
  <c r="AM147"/>
  <c r="AW147"/>
  <c r="AH150"/>
  <c r="AR150"/>
  <c r="AU150"/>
  <c r="AK150"/>
  <c r="AM151"/>
  <c r="AW151"/>
  <c r="AH154"/>
  <c r="AR154"/>
  <c r="AU154"/>
  <c r="AK154"/>
  <c r="AH158"/>
  <c r="AR158"/>
  <c r="AU158"/>
  <c r="AK158"/>
  <c r="AH162"/>
  <c r="AR162"/>
  <c r="AU162"/>
  <c r="AK162"/>
  <c r="AH166"/>
  <c r="AR166"/>
  <c r="AU166"/>
  <c r="AK166"/>
  <c r="AH170"/>
  <c r="AR170"/>
  <c r="AU170"/>
  <c r="AK170"/>
  <c r="AH174"/>
  <c r="AR174"/>
  <c r="AU174"/>
  <c r="AK174"/>
  <c r="AH178"/>
  <c r="AR178"/>
  <c r="AU178"/>
  <c r="AK178"/>
  <c r="AH182"/>
  <c r="AR182"/>
  <c r="AU182"/>
  <c r="AK182"/>
  <c r="AH186"/>
  <c r="AR186"/>
  <c r="AU186"/>
  <c r="AK186"/>
  <c r="AH190"/>
  <c r="AR190"/>
  <c r="AU190"/>
  <c r="AK190"/>
  <c r="AH194"/>
  <c r="AR194"/>
  <c r="AU194"/>
  <c r="AK194"/>
  <c r="AH198"/>
  <c r="AR198"/>
  <c r="AU198"/>
  <c r="AK198"/>
  <c r="AL89"/>
  <c r="AC102"/>
  <c r="AG102"/>
  <c r="AB102"/>
  <c r="AJ106"/>
  <c r="AC112"/>
  <c r="AG112"/>
  <c r="AB112"/>
  <c r="AL115"/>
  <c r="AQ128"/>
  <c r="AP128"/>
  <c r="AR128"/>
  <c r="AN131"/>
  <c r="AO131" s="1"/>
  <c r="AA131"/>
  <c r="AR131"/>
  <c r="AU131"/>
  <c r="AJ132"/>
  <c r="AL140"/>
  <c r="AT141"/>
  <c r="AL148"/>
  <c r="AT149"/>
  <c r="AL156"/>
  <c r="AT157"/>
  <c r="AL164"/>
  <c r="AT165"/>
  <c r="AL172"/>
  <c r="AT173"/>
  <c r="AL180"/>
  <c r="AT181"/>
  <c r="AL188"/>
  <c r="AT189"/>
  <c r="AL196"/>
  <c r="AT197"/>
  <c r="AN203"/>
  <c r="AO203" s="1"/>
  <c r="AA203"/>
  <c r="AL203"/>
  <c r="AN207"/>
  <c r="AO207" s="1"/>
  <c r="AA207"/>
  <c r="AH207" s="1"/>
  <c r="AL207"/>
  <c r="AN211"/>
  <c r="AO211" s="1"/>
  <c r="AA211"/>
  <c r="AL211"/>
  <c r="AN215"/>
  <c r="AO215" s="1"/>
  <c r="AA215"/>
  <c r="AH215" s="1"/>
  <c r="AL215"/>
  <c r="AN219"/>
  <c r="AO219" s="1"/>
  <c r="AA219"/>
  <c r="AL219"/>
  <c r="AN223"/>
  <c r="AO223" s="1"/>
  <c r="AA223"/>
  <c r="AH223" s="1"/>
  <c r="AL223"/>
  <c r="AN227"/>
  <c r="AO227" s="1"/>
  <c r="AA227"/>
  <c r="AL227"/>
  <c r="AN231"/>
  <c r="AO231" s="1"/>
  <c r="AA231"/>
  <c r="AH231" s="1"/>
  <c r="AL231"/>
  <c r="AN235"/>
  <c r="AO235" s="1"/>
  <c r="AA235"/>
  <c r="AL235"/>
  <c r="AN239"/>
  <c r="AO239" s="1"/>
  <c r="AA239"/>
  <c r="AH239" s="1"/>
  <c r="AL239"/>
  <c r="AN243"/>
  <c r="AO243" s="1"/>
  <c r="AA243"/>
  <c r="AL243"/>
  <c r="AL247"/>
  <c r="AJ66"/>
  <c r="AC78"/>
  <c r="AG78"/>
  <c r="AK78" s="1"/>
  <c r="AB78"/>
  <c r="AQ82"/>
  <c r="AU82" s="1"/>
  <c r="AP82"/>
  <c r="AR82"/>
  <c r="AC86"/>
  <c r="AG86"/>
  <c r="AB86"/>
  <c r="AJ90"/>
  <c r="AL105"/>
  <c r="AC120"/>
  <c r="AG120"/>
  <c r="AB120"/>
  <c r="AL123"/>
  <c r="AT124"/>
  <c r="AL136"/>
  <c r="AN144"/>
  <c r="AO144" s="1"/>
  <c r="AA144"/>
  <c r="AH144" s="1"/>
  <c r="AR144"/>
  <c r="AU144"/>
  <c r="AQ145"/>
  <c r="AP145"/>
  <c r="AR145"/>
  <c r="AI149"/>
  <c r="AD149"/>
  <c r="AL152"/>
  <c r="AN160"/>
  <c r="AO160" s="1"/>
  <c r="AA160"/>
  <c r="AR160"/>
  <c r="AU160"/>
  <c r="AQ161"/>
  <c r="AP161"/>
  <c r="AR161"/>
  <c r="AI165"/>
  <c r="AD165"/>
  <c r="AL168"/>
  <c r="AN176"/>
  <c r="AO176" s="1"/>
  <c r="AR176" s="1"/>
  <c r="AA176"/>
  <c r="AH176"/>
  <c r="AU176"/>
  <c r="AQ177"/>
  <c r="AP177"/>
  <c r="AR177"/>
  <c r="AI181"/>
  <c r="AD181"/>
  <c r="AL184"/>
  <c r="AN192"/>
  <c r="AO192" s="1"/>
  <c r="AA192"/>
  <c r="AR192"/>
  <c r="AU192"/>
  <c r="AQ193"/>
  <c r="AP193"/>
  <c r="AR193"/>
  <c r="AI197"/>
  <c r="AD197"/>
  <c r="AN200"/>
  <c r="AO200" s="1"/>
  <c r="AA200"/>
  <c r="AR200"/>
  <c r="AV200"/>
  <c r="AN201"/>
  <c r="AO201" s="1"/>
  <c r="AA201"/>
  <c r="AL201"/>
  <c r="AK203"/>
  <c r="AH205"/>
  <c r="AR205"/>
  <c r="AK205"/>
  <c r="AU205"/>
  <c r="AT208"/>
  <c r="AN209"/>
  <c r="AO209" s="1"/>
  <c r="AR209" s="1"/>
  <c r="AA209"/>
  <c r="AL209"/>
  <c r="AK211"/>
  <c r="AK213"/>
  <c r="AU213"/>
  <c r="AM214"/>
  <c r="AW214"/>
  <c r="AT216"/>
  <c r="AN217"/>
  <c r="AO217" s="1"/>
  <c r="AA217"/>
  <c r="AL217"/>
  <c r="AK219"/>
  <c r="AH221"/>
  <c r="AR221"/>
  <c r="AK221"/>
  <c r="AU221"/>
  <c r="AM222"/>
  <c r="AW222"/>
  <c r="AT224"/>
  <c r="AN225"/>
  <c r="AO225" s="1"/>
  <c r="AR225" s="1"/>
  <c r="AA225"/>
  <c r="AL225"/>
  <c r="AK227"/>
  <c r="AH229"/>
  <c r="AK229"/>
  <c r="AU229"/>
  <c r="AT232"/>
  <c r="AN233"/>
  <c r="AO233" s="1"/>
  <c r="AA233"/>
  <c r="AL233"/>
  <c r="AK235"/>
  <c r="AH237"/>
  <c r="AR237"/>
  <c r="AK237"/>
  <c r="AU237"/>
  <c r="AT240"/>
  <c r="AN241"/>
  <c r="AO241" s="1"/>
  <c r="AR241" s="1"/>
  <c r="AA241"/>
  <c r="AL241"/>
  <c r="AK243"/>
  <c r="AH245"/>
  <c r="AK245"/>
  <c r="AU245"/>
  <c r="AM246"/>
  <c r="AW246"/>
  <c r="AA248"/>
  <c r="AN248"/>
  <c r="AO248" s="1"/>
  <c r="AJ141"/>
  <c r="AJ149"/>
  <c r="AJ157"/>
  <c r="AJ165"/>
  <c r="AJ173"/>
  <c r="AJ181"/>
  <c r="AJ189"/>
  <c r="AJ197"/>
  <c r="AH249"/>
  <c r="AR249"/>
  <c r="AU249"/>
  <c r="AK249"/>
  <c r="AH251"/>
  <c r="AU251"/>
  <c r="AK251"/>
  <c r="AM252"/>
  <c r="AW252"/>
  <c r="AH255"/>
  <c r="AU255"/>
  <c r="AK255"/>
  <c r="AH259"/>
  <c r="AU259"/>
  <c r="AK259"/>
  <c r="AM260"/>
  <c r="AW260"/>
  <c r="AH263"/>
  <c r="AU263"/>
  <c r="AK263"/>
  <c r="AH267"/>
  <c r="AU267"/>
  <c r="AK267"/>
  <c r="AH271"/>
  <c r="AU271"/>
  <c r="AK271"/>
  <c r="AM272"/>
  <c r="AW272"/>
  <c r="AH275"/>
  <c r="AU275"/>
  <c r="AK275"/>
  <c r="AM276"/>
  <c r="AW276"/>
  <c r="AH279"/>
  <c r="AU279"/>
  <c r="AK279"/>
  <c r="AM280"/>
  <c r="AW280"/>
  <c r="AH283"/>
  <c r="AU283"/>
  <c r="AK283"/>
  <c r="AM284"/>
  <c r="AW284"/>
  <c r="AH287"/>
  <c r="AU287"/>
  <c r="AK287"/>
  <c r="AM288"/>
  <c r="AW288"/>
  <c r="AH291"/>
  <c r="AU291"/>
  <c r="AK291"/>
  <c r="AH295"/>
  <c r="AU295"/>
  <c r="AK295"/>
  <c r="AH299"/>
  <c r="AU299"/>
  <c r="AK299"/>
  <c r="AM300"/>
  <c r="AW300"/>
  <c r="AH303"/>
  <c r="AU303"/>
  <c r="AK303"/>
  <c r="AM304"/>
  <c r="AW304"/>
  <c r="AH307"/>
  <c r="AU307"/>
  <c r="AK307"/>
  <c r="AH311"/>
  <c r="AU311"/>
  <c r="AK311"/>
  <c r="AH315"/>
  <c r="AU315"/>
  <c r="AK315"/>
  <c r="AM316"/>
  <c r="AW316"/>
  <c r="AH319"/>
  <c r="AU319"/>
  <c r="AK319"/>
  <c r="AM320"/>
  <c r="AW320"/>
  <c r="AH323"/>
  <c r="AU323"/>
  <c r="AK323"/>
  <c r="AH327"/>
  <c r="AU327"/>
  <c r="AK327"/>
  <c r="AH331"/>
  <c r="AU331"/>
  <c r="AK331"/>
  <c r="AM332"/>
  <c r="AW332"/>
  <c r="AH335"/>
  <c r="AU335"/>
  <c r="AK335"/>
  <c r="AM336"/>
  <c r="AW336"/>
  <c r="AH339"/>
  <c r="AU339"/>
  <c r="AK339"/>
  <c r="AH343"/>
  <c r="AU343"/>
  <c r="AK343"/>
  <c r="AH347"/>
  <c r="AU347"/>
  <c r="AK347"/>
  <c r="AM348"/>
  <c r="AW348"/>
  <c r="AH351"/>
  <c r="AU351"/>
  <c r="AK351"/>
  <c r="AM352"/>
  <c r="AW352"/>
  <c r="AH355"/>
  <c r="AU355"/>
  <c r="AK355"/>
  <c r="AH359"/>
  <c r="AU359"/>
  <c r="AK359"/>
  <c r="AH363"/>
  <c r="AU363"/>
  <c r="AK363"/>
  <c r="AM364"/>
  <c r="AW364"/>
  <c r="AH367"/>
  <c r="AU367"/>
  <c r="AK367"/>
  <c r="AM368"/>
  <c r="AW368"/>
  <c r="AH371"/>
  <c r="AU371"/>
  <c r="AK371"/>
  <c r="AH375"/>
  <c r="AU375"/>
  <c r="AK375"/>
  <c r="AH379"/>
  <c r="AU379"/>
  <c r="AK379"/>
  <c r="AM380"/>
  <c r="AW380"/>
  <c r="AH383"/>
  <c r="AU383"/>
  <c r="AK383"/>
  <c r="AM384"/>
  <c r="AW384"/>
  <c r="AH387"/>
  <c r="AU387"/>
  <c r="AK387"/>
  <c r="AN391"/>
  <c r="AO391" s="1"/>
  <c r="AA391"/>
  <c r="AU391"/>
  <c r="AK391"/>
  <c r="AR391"/>
  <c r="AV391"/>
  <c r="AQ250"/>
  <c r="AP250"/>
  <c r="AR250"/>
  <c r="AI254"/>
  <c r="AD254"/>
  <c r="AN257"/>
  <c r="AO257" s="1"/>
  <c r="AA257"/>
  <c r="AR257"/>
  <c r="AU257"/>
  <c r="AQ258"/>
  <c r="AP258"/>
  <c r="AR258"/>
  <c r="AI262"/>
  <c r="AD262"/>
  <c r="AN265"/>
  <c r="AO265" s="1"/>
  <c r="AA265"/>
  <c r="AR265"/>
  <c r="AU265"/>
  <c r="AQ266"/>
  <c r="AP266"/>
  <c r="AR266"/>
  <c r="AI270"/>
  <c r="AD270"/>
  <c r="AN273"/>
  <c r="AO273" s="1"/>
  <c r="AA273"/>
  <c r="AR273"/>
  <c r="AU273"/>
  <c r="AQ274"/>
  <c r="AP274"/>
  <c r="AR274"/>
  <c r="AI278"/>
  <c r="AD278"/>
  <c r="AN281"/>
  <c r="AO281" s="1"/>
  <c r="AA281"/>
  <c r="AR281"/>
  <c r="AU281"/>
  <c r="AQ282"/>
  <c r="AP282"/>
  <c r="AR282"/>
  <c r="AI286"/>
  <c r="AD286"/>
  <c r="AN289"/>
  <c r="AO289" s="1"/>
  <c r="AA289"/>
  <c r="AR289"/>
  <c r="AU289"/>
  <c r="AQ290"/>
  <c r="AP290"/>
  <c r="AR290"/>
  <c r="AI294"/>
  <c r="AD294"/>
  <c r="AN297"/>
  <c r="AO297" s="1"/>
  <c r="AA297"/>
  <c r="AR297"/>
  <c r="AU297"/>
  <c r="AQ298"/>
  <c r="AP298"/>
  <c r="AR298"/>
  <c r="AI302"/>
  <c r="AD302"/>
  <c r="AN305"/>
  <c r="AO305" s="1"/>
  <c r="AA305"/>
  <c r="AR305"/>
  <c r="AU305"/>
  <c r="AQ306"/>
  <c r="AP306"/>
  <c r="AR306"/>
  <c r="AI310"/>
  <c r="AD310"/>
  <c r="AN313"/>
  <c r="AO313" s="1"/>
  <c r="AA313"/>
  <c r="AR313"/>
  <c r="AU313"/>
  <c r="AQ314"/>
  <c r="AP314"/>
  <c r="AR314"/>
  <c r="AI318"/>
  <c r="AD318"/>
  <c r="AN321"/>
  <c r="AO321" s="1"/>
  <c r="AA321"/>
  <c r="AR321"/>
  <c r="AU321"/>
  <c r="AQ322"/>
  <c r="AP322"/>
  <c r="AR322"/>
  <c r="AI326"/>
  <c r="AD326"/>
  <c r="AN329"/>
  <c r="AO329" s="1"/>
  <c r="AA329"/>
  <c r="AR329"/>
  <c r="AU329"/>
  <c r="AQ330"/>
  <c r="AP330"/>
  <c r="AR330"/>
  <c r="AI334"/>
  <c r="AD334"/>
  <c r="AN337"/>
  <c r="AO337" s="1"/>
  <c r="AA337"/>
  <c r="AR337"/>
  <c r="AU337"/>
  <c r="AQ338"/>
  <c r="AP338"/>
  <c r="AR338"/>
  <c r="AI342"/>
  <c r="AD342"/>
  <c r="AN345"/>
  <c r="AO345" s="1"/>
  <c r="AA345"/>
  <c r="AR345"/>
  <c r="AU345"/>
  <c r="AQ346"/>
  <c r="AP346"/>
  <c r="AR346"/>
  <c r="AI350"/>
  <c r="AD350"/>
  <c r="AN353"/>
  <c r="AO353" s="1"/>
  <c r="AA353"/>
  <c r="AR353"/>
  <c r="AU353"/>
  <c r="AQ354"/>
  <c r="AP354"/>
  <c r="AR354"/>
  <c r="AI358"/>
  <c r="AD358"/>
  <c r="AN361"/>
  <c r="AO361" s="1"/>
  <c r="AA361"/>
  <c r="AR361"/>
  <c r="AU361"/>
  <c r="AQ362"/>
  <c r="AP362"/>
  <c r="AR362"/>
  <c r="AI366"/>
  <c r="AD366"/>
  <c r="AN369"/>
  <c r="AO369" s="1"/>
  <c r="AA369"/>
  <c r="AR369"/>
  <c r="AU369"/>
  <c r="AQ370"/>
  <c r="AP370"/>
  <c r="AR370"/>
  <c r="AI374"/>
  <c r="AD374"/>
  <c r="AN377"/>
  <c r="AO377" s="1"/>
  <c r="AA377"/>
  <c r="AR377"/>
  <c r="AU377"/>
  <c r="AQ378"/>
  <c r="AP378"/>
  <c r="AR378"/>
  <c r="AI382"/>
  <c r="AD382"/>
  <c r="AN385"/>
  <c r="AO385" s="1"/>
  <c r="AA385"/>
  <c r="AR385"/>
  <c r="AU385"/>
  <c r="AQ386"/>
  <c r="AP386"/>
  <c r="AR386"/>
  <c r="AI390"/>
  <c r="AD390"/>
  <c r="AI393"/>
  <c r="AD393"/>
  <c r="AJ393"/>
  <c r="AT393"/>
  <c r="AN394"/>
  <c r="AO394" s="1"/>
  <c r="AA394"/>
  <c r="AL394"/>
  <c r="AK396"/>
  <c r="AH398"/>
  <c r="AU398"/>
  <c r="AK398"/>
  <c r="AI401"/>
  <c r="AD401"/>
  <c r="AJ401"/>
  <c r="AT401"/>
  <c r="AN402"/>
  <c r="AO402" s="1"/>
  <c r="AR402" s="1"/>
  <c r="AA402"/>
  <c r="AL402"/>
  <c r="AK404"/>
  <c r="AR406"/>
  <c r="AU406"/>
  <c r="AK406"/>
  <c r="AM407"/>
  <c r="AW407"/>
  <c r="AI409"/>
  <c r="AD409"/>
  <c r="AJ409"/>
  <c r="AT409"/>
  <c r="AN410"/>
  <c r="AO410" s="1"/>
  <c r="AA410"/>
  <c r="AL410"/>
  <c r="AK412"/>
  <c r="AH414"/>
  <c r="AU414"/>
  <c r="AK414"/>
  <c r="AM415"/>
  <c r="AW415"/>
  <c r="AI417"/>
  <c r="AD417"/>
  <c r="AJ417"/>
  <c r="AT417"/>
  <c r="AN418"/>
  <c r="AO418" s="1"/>
  <c r="AR418" s="1"/>
  <c r="AA418"/>
  <c r="AL418"/>
  <c r="AK420"/>
  <c r="AR422"/>
  <c r="AU422"/>
  <c r="AK422"/>
  <c r="AM423"/>
  <c r="AW423"/>
  <c r="AI425"/>
  <c r="AD425"/>
  <c r="AJ425"/>
  <c r="AT425"/>
  <c r="AN426"/>
  <c r="AO426" s="1"/>
  <c r="AA426"/>
  <c r="AL426"/>
  <c r="AK428"/>
  <c r="AH430"/>
  <c r="AU430"/>
  <c r="AK430"/>
  <c r="AM431"/>
  <c r="AW431"/>
  <c r="AI433"/>
  <c r="AD433"/>
  <c r="AJ433"/>
  <c r="AT433"/>
  <c r="AN434"/>
  <c r="AO434" s="1"/>
  <c r="AR434" s="1"/>
  <c r="AA434"/>
  <c r="AL434"/>
  <c r="AK436"/>
  <c r="AR438"/>
  <c r="AU438"/>
  <c r="AK438"/>
  <c r="AI441"/>
  <c r="AD441"/>
  <c r="AJ441"/>
  <c r="AT441"/>
  <c r="AN442"/>
  <c r="AO442" s="1"/>
  <c r="AA442"/>
  <c r="AL442"/>
  <c r="AK444"/>
  <c r="AU446"/>
  <c r="AK446"/>
  <c r="AI449"/>
  <c r="AD449"/>
  <c r="AJ449"/>
  <c r="AT449"/>
  <c r="AN450"/>
  <c r="AO450" s="1"/>
  <c r="AR450" s="1"/>
  <c r="AA450"/>
  <c r="AL450"/>
  <c r="AK452"/>
  <c r="AR454"/>
  <c r="AU454"/>
  <c r="AK454"/>
  <c r="AM455"/>
  <c r="AW455"/>
  <c r="AI457"/>
  <c r="AD457"/>
  <c r="AJ457"/>
  <c r="AT457"/>
  <c r="AN458"/>
  <c r="AO458" s="1"/>
  <c r="AA458"/>
  <c r="AL458"/>
  <c r="AK460"/>
  <c r="AH462"/>
  <c r="AU462"/>
  <c r="AK462"/>
  <c r="AM463"/>
  <c r="AW463"/>
  <c r="AI465"/>
  <c r="AD465"/>
  <c r="AJ465"/>
  <c r="AT465"/>
  <c r="AN466"/>
  <c r="AO466" s="1"/>
  <c r="AR466" s="1"/>
  <c r="AA466"/>
  <c r="AL466"/>
  <c r="AK468"/>
  <c r="AR470"/>
  <c r="AU470"/>
  <c r="AK470"/>
  <c r="AI473"/>
  <c r="AD473"/>
  <c r="AJ473"/>
  <c r="AT473"/>
  <c r="AN474"/>
  <c r="AO474" s="1"/>
  <c r="AA474"/>
  <c r="AL474"/>
  <c r="AK476"/>
  <c r="AH478"/>
  <c r="AU478"/>
  <c r="AK478"/>
  <c r="AI481"/>
  <c r="AD481"/>
  <c r="AJ481"/>
  <c r="AT481"/>
  <c r="AN482"/>
  <c r="AO482" s="1"/>
  <c r="AR482" s="1"/>
  <c r="AA482"/>
  <c r="AL482"/>
  <c r="AK484"/>
  <c r="AR486"/>
  <c r="AU486"/>
  <c r="AK486"/>
  <c r="AM487"/>
  <c r="AW487"/>
  <c r="AI489"/>
  <c r="AD489"/>
  <c r="AJ489"/>
  <c r="AT489"/>
  <c r="AN490"/>
  <c r="AO490" s="1"/>
  <c r="AA490"/>
  <c r="AL490"/>
  <c r="AK492"/>
  <c r="AH494"/>
  <c r="AU494"/>
  <c r="AK494"/>
  <c r="AM495"/>
  <c r="AW495"/>
  <c r="AI497"/>
  <c r="AD497"/>
  <c r="AJ497"/>
  <c r="AT497"/>
  <c r="AN498"/>
  <c r="AO498" s="1"/>
  <c r="AR498" s="1"/>
  <c r="AA498"/>
  <c r="AL498"/>
  <c r="AK500"/>
  <c r="AR502"/>
  <c r="AU502"/>
  <c r="AK502"/>
  <c r="AI505"/>
  <c r="AD505"/>
  <c r="AJ505"/>
  <c r="AT505"/>
  <c r="AN506"/>
  <c r="AO506" s="1"/>
  <c r="AA506"/>
  <c r="AL506"/>
  <c r="AK508"/>
  <c r="AU510"/>
  <c r="AK510"/>
  <c r="AI513"/>
  <c r="AD513"/>
  <c r="AJ513"/>
  <c r="AT513"/>
  <c r="AN514"/>
  <c r="AO514" s="1"/>
  <c r="AR514" s="1"/>
  <c r="AA514"/>
  <c r="AL514"/>
  <c r="AK516"/>
  <c r="AR518"/>
  <c r="AU518"/>
  <c r="AK518"/>
  <c r="AM519"/>
  <c r="AW519"/>
  <c r="AI521"/>
  <c r="AD521"/>
  <c r="AJ521"/>
  <c r="AT521"/>
  <c r="AN522"/>
  <c r="AO522" s="1"/>
  <c r="AA522"/>
  <c r="AL522"/>
  <c r="AK524"/>
  <c r="AH526"/>
  <c r="AU526"/>
  <c r="AK526"/>
  <c r="AM527"/>
  <c r="AW527"/>
  <c r="AI529"/>
  <c r="AD529"/>
  <c r="AJ529"/>
  <c r="AT529"/>
  <c r="AN530"/>
  <c r="AO530" s="1"/>
  <c r="AR530" s="1"/>
  <c r="AA530"/>
  <c r="AL530"/>
  <c r="AK532"/>
  <c r="AR534"/>
  <c r="AU534"/>
  <c r="AK534"/>
  <c r="AI537"/>
  <c r="AD537"/>
  <c r="AJ537"/>
  <c r="AT537"/>
  <c r="AN538"/>
  <c r="AO538" s="1"/>
  <c r="AA538"/>
  <c r="AL538"/>
  <c r="AK540"/>
  <c r="AH542"/>
  <c r="AU542"/>
  <c r="AK542"/>
  <c r="AI545"/>
  <c r="AD545"/>
  <c r="AJ545"/>
  <c r="AT545"/>
  <c r="AN546"/>
  <c r="AO546" s="1"/>
  <c r="AR546" s="1"/>
  <c r="AA546"/>
  <c r="AL546"/>
  <c r="AK548"/>
  <c r="AR550"/>
  <c r="AU550"/>
  <c r="AK550"/>
  <c r="AM551"/>
  <c r="AW551"/>
  <c r="AI553"/>
  <c r="AD553"/>
  <c r="AJ553"/>
  <c r="AT553"/>
  <c r="AN554"/>
  <c r="AO554" s="1"/>
  <c r="AA554"/>
  <c r="AL554"/>
  <c r="AK556"/>
  <c r="AH558"/>
  <c r="AU558"/>
  <c r="AK558"/>
  <c r="AM559"/>
  <c r="AW559"/>
  <c r="AI561"/>
  <c r="AD561"/>
  <c r="AJ561"/>
  <c r="AT561"/>
  <c r="AN562"/>
  <c r="AO562" s="1"/>
  <c r="AR562" s="1"/>
  <c r="AA562"/>
  <c r="AL562"/>
  <c r="AK564"/>
  <c r="AR566"/>
  <c r="AU566"/>
  <c r="AK566"/>
  <c r="AM567"/>
  <c r="AW567"/>
  <c r="AI569"/>
  <c r="AD569"/>
  <c r="AJ569"/>
  <c r="AT569"/>
  <c r="AN570"/>
  <c r="AO570" s="1"/>
  <c r="AA570"/>
  <c r="AL570"/>
  <c r="AK572"/>
  <c r="AU574"/>
  <c r="AK574"/>
  <c r="AI577"/>
  <c r="AD577"/>
  <c r="AJ577"/>
  <c r="AT577"/>
  <c r="AN578"/>
  <c r="AO578" s="1"/>
  <c r="AR578" s="1"/>
  <c r="AA578"/>
  <c r="AL578"/>
  <c r="AK580"/>
  <c r="AR582"/>
  <c r="AU582"/>
  <c r="AK582"/>
  <c r="AM583"/>
  <c r="AW583"/>
  <c r="AI585"/>
  <c r="AD585"/>
  <c r="AJ585"/>
  <c r="AT585"/>
  <c r="AN586"/>
  <c r="AO586" s="1"/>
  <c r="AA586"/>
  <c r="AL586"/>
  <c r="AK588"/>
  <c r="AH590"/>
  <c r="AU590"/>
  <c r="AK590"/>
  <c r="AM591"/>
  <c r="AW591"/>
  <c r="AI593"/>
  <c r="AD593"/>
  <c r="AJ593"/>
  <c r="AT593"/>
  <c r="AN594"/>
  <c r="AO594" s="1"/>
  <c r="AR594" s="1"/>
  <c r="AA594"/>
  <c r="AL594"/>
  <c r="AK596"/>
  <c r="AR598"/>
  <c r="AU598"/>
  <c r="AK598"/>
  <c r="AI601"/>
  <c r="AD601"/>
  <c r="AJ601"/>
  <c r="AT601"/>
  <c r="AN602"/>
  <c r="AO602" s="1"/>
  <c r="AA602"/>
  <c r="AL602"/>
  <c r="AK604"/>
  <c r="AH606"/>
  <c r="AU606"/>
  <c r="AK606"/>
  <c r="AI609"/>
  <c r="AD609"/>
  <c r="AJ609"/>
  <c r="AT609"/>
  <c r="AN610"/>
  <c r="AO610" s="1"/>
  <c r="AR610" s="1"/>
  <c r="AA610"/>
  <c r="AL610"/>
  <c r="AK612"/>
  <c r="AR614"/>
  <c r="AU614"/>
  <c r="AK614"/>
  <c r="AM615"/>
  <c r="AW615"/>
  <c r="AI617"/>
  <c r="AD617"/>
  <c r="AJ617"/>
  <c r="AT617"/>
  <c r="AN618"/>
  <c r="AO618" s="1"/>
  <c r="AA618"/>
  <c r="AL618"/>
  <c r="AK620"/>
  <c r="AH622"/>
  <c r="AU622"/>
  <c r="AK622"/>
  <c r="AI625"/>
  <c r="AD625"/>
  <c r="AJ625"/>
  <c r="AT625"/>
  <c r="AN626"/>
  <c r="AO626" s="1"/>
  <c r="AR626" s="1"/>
  <c r="AA626"/>
  <c r="AL626"/>
  <c r="AK628"/>
  <c r="AR630"/>
  <c r="AU630"/>
  <c r="AK630"/>
  <c r="AM631"/>
  <c r="AW631"/>
  <c r="AI633"/>
  <c r="AD633"/>
  <c r="AJ633"/>
  <c r="AT633"/>
  <c r="AN634"/>
  <c r="AO634" s="1"/>
  <c r="AA634"/>
  <c r="AL634"/>
  <c r="AK636"/>
  <c r="AU638"/>
  <c r="AK638"/>
  <c r="AI641"/>
  <c r="AD641"/>
  <c r="AJ641"/>
  <c r="AT641"/>
  <c r="AN642"/>
  <c r="AO642" s="1"/>
  <c r="AR642" s="1"/>
  <c r="AA642"/>
  <c r="AL642"/>
  <c r="AK644"/>
  <c r="AR646"/>
  <c r="AU646"/>
  <c r="AK646"/>
  <c r="AM647"/>
  <c r="AW647"/>
  <c r="AI649"/>
  <c r="AD649"/>
  <c r="AJ649"/>
  <c r="AT649"/>
  <c r="AN650"/>
  <c r="AO650" s="1"/>
  <c r="AA650"/>
  <c r="AL650"/>
  <c r="AK652"/>
  <c r="AH654"/>
  <c r="AU654"/>
  <c r="AK654"/>
  <c r="AI657"/>
  <c r="AD657"/>
  <c r="AJ657"/>
  <c r="AT657"/>
  <c r="AN658"/>
  <c r="AO658" s="1"/>
  <c r="AR658" s="1"/>
  <c r="AA658"/>
  <c r="AL658"/>
  <c r="AK660"/>
  <c r="AR662"/>
  <c r="AU662"/>
  <c r="AK662"/>
  <c r="AM663"/>
  <c r="AW663"/>
  <c r="AI665"/>
  <c r="AD665"/>
  <c r="AJ665"/>
  <c r="AT665"/>
  <c r="AN666"/>
  <c r="AO666" s="1"/>
  <c r="AA666"/>
  <c r="AL666"/>
  <c r="AK668"/>
  <c r="AH670"/>
  <c r="AU670"/>
  <c r="AK670"/>
  <c r="AM671"/>
  <c r="AW671"/>
  <c r="AI673"/>
  <c r="AD673"/>
  <c r="AJ673"/>
  <c r="AT673"/>
  <c r="AN675"/>
  <c r="AO675" s="1"/>
  <c r="AA675"/>
  <c r="AN677"/>
  <c r="AO677" s="1"/>
  <c r="AA677"/>
  <c r="AN679"/>
  <c r="AO679" s="1"/>
  <c r="AA679"/>
  <c r="AN681"/>
  <c r="AO681" s="1"/>
  <c r="AA681"/>
  <c r="AN683"/>
  <c r="AO683" s="1"/>
  <c r="AA683"/>
  <c r="AN685"/>
  <c r="AO685" s="1"/>
  <c r="AA685"/>
  <c r="AN687"/>
  <c r="AO687" s="1"/>
  <c r="AA687"/>
  <c r="AN689"/>
  <c r="AO689" s="1"/>
  <c r="AA689"/>
  <c r="AN691"/>
  <c r="AO691" s="1"/>
  <c r="AA691"/>
  <c r="AN693"/>
  <c r="AO693" s="1"/>
  <c r="AA693"/>
  <c r="AN695"/>
  <c r="AO695" s="1"/>
  <c r="AA695"/>
  <c r="AN697"/>
  <c r="AO697" s="1"/>
  <c r="AA697"/>
  <c r="AN699"/>
  <c r="AO699" s="1"/>
  <c r="AA699"/>
  <c r="AN701"/>
  <c r="AO701" s="1"/>
  <c r="AA701"/>
  <c r="AN703"/>
  <c r="AO703" s="1"/>
  <c r="AA703"/>
  <c r="AN705"/>
  <c r="AO705" s="1"/>
  <c r="AA705"/>
  <c r="AN707"/>
  <c r="AO707" s="1"/>
  <c r="AA707"/>
  <c r="AN709"/>
  <c r="AO709" s="1"/>
  <c r="AA709"/>
  <c r="AN711"/>
  <c r="AO711" s="1"/>
  <c r="AA711"/>
  <c r="AN713"/>
  <c r="AO713" s="1"/>
  <c r="AA713"/>
  <c r="AN715"/>
  <c r="AO715" s="1"/>
  <c r="AA715"/>
  <c r="AN717"/>
  <c r="AO717" s="1"/>
  <c r="AA717"/>
  <c r="AN719"/>
  <c r="AO719" s="1"/>
  <c r="AA719"/>
  <c r="AN721"/>
  <c r="AO721" s="1"/>
  <c r="AA721"/>
  <c r="AN723"/>
  <c r="AO723" s="1"/>
  <c r="AA723"/>
  <c r="AN725"/>
  <c r="AO725" s="1"/>
  <c r="AA725"/>
  <c r="AN727"/>
  <c r="AO727" s="1"/>
  <c r="AA727"/>
  <c r="AN729"/>
  <c r="AO729" s="1"/>
  <c r="AA729"/>
  <c r="AN731"/>
  <c r="AO731" s="1"/>
  <c r="AA731"/>
  <c r="AN733"/>
  <c r="AO733" s="1"/>
  <c r="AA733"/>
  <c r="AN735"/>
  <c r="AO735" s="1"/>
  <c r="AA735"/>
  <c r="AN737"/>
  <c r="AO737" s="1"/>
  <c r="AA737"/>
  <c r="AN739"/>
  <c r="AO739" s="1"/>
  <c r="AA739"/>
  <c r="AN741"/>
  <c r="AO741" s="1"/>
  <c r="AA741"/>
  <c r="AN743"/>
  <c r="AO743" s="1"/>
  <c r="AA743"/>
  <c r="AN745"/>
  <c r="AO745" s="1"/>
  <c r="AA745"/>
  <c r="AN747"/>
  <c r="AO747" s="1"/>
  <c r="AA747"/>
  <c r="AN749"/>
  <c r="AO749" s="1"/>
  <c r="AA749"/>
  <c r="AN751"/>
  <c r="AO751" s="1"/>
  <c r="AA751"/>
  <c r="AN753"/>
  <c r="AO753" s="1"/>
  <c r="AA753"/>
  <c r="AN755"/>
  <c r="AO755" s="1"/>
  <c r="AA755"/>
  <c r="AN757"/>
  <c r="AO757" s="1"/>
  <c r="AA757"/>
  <c r="AN759"/>
  <c r="AO759" s="1"/>
  <c r="AA759"/>
  <c r="AN761"/>
  <c r="AO761" s="1"/>
  <c r="AA761"/>
  <c r="AN763"/>
  <c r="AO763" s="1"/>
  <c r="AA763"/>
  <c r="AN765"/>
  <c r="AO765" s="1"/>
  <c r="AA765"/>
  <c r="AN767"/>
  <c r="AO767" s="1"/>
  <c r="AA767"/>
  <c r="AN769"/>
  <c r="AO769" s="1"/>
  <c r="AA769"/>
  <c r="AN771"/>
  <c r="AO771" s="1"/>
  <c r="AA771"/>
  <c r="AN773"/>
  <c r="AO773" s="1"/>
  <c r="AA773"/>
  <c r="AN775"/>
  <c r="AO775" s="1"/>
  <c r="AA775"/>
  <c r="AN777"/>
  <c r="AO777" s="1"/>
  <c r="AA777"/>
  <c r="AU89"/>
  <c r="AL253"/>
  <c r="AT254"/>
  <c r="AL261"/>
  <c r="AT262"/>
  <c r="AL269"/>
  <c r="AT270"/>
  <c r="AL277"/>
  <c r="AT278"/>
  <c r="AL285"/>
  <c r="AT286"/>
  <c r="AL293"/>
  <c r="AT294"/>
  <c r="AL301"/>
  <c r="AT302"/>
  <c r="AL309"/>
  <c r="AT310"/>
  <c r="AL317"/>
  <c r="AT318"/>
  <c r="AL325"/>
  <c r="AT326"/>
  <c r="AL333"/>
  <c r="AT334"/>
  <c r="AL341"/>
  <c r="AT342"/>
  <c r="AL349"/>
  <c r="AT350"/>
  <c r="AL357"/>
  <c r="AT358"/>
  <c r="AL365"/>
  <c r="AT366"/>
  <c r="AL373"/>
  <c r="AT374"/>
  <c r="AL381"/>
  <c r="AT382"/>
  <c r="AL389"/>
  <c r="AT390"/>
  <c r="AN392"/>
  <c r="AO392" s="1"/>
  <c r="AA392"/>
  <c r="AL392"/>
  <c r="AN396"/>
  <c r="AO396" s="1"/>
  <c r="AR396" s="1"/>
  <c r="AA396"/>
  <c r="AL396"/>
  <c r="AN400"/>
  <c r="AO400" s="1"/>
  <c r="AA400"/>
  <c r="AL400"/>
  <c r="AN404"/>
  <c r="AO404" s="1"/>
  <c r="AR404" s="1"/>
  <c r="AA404"/>
  <c r="AL404"/>
  <c r="AN408"/>
  <c r="AO408" s="1"/>
  <c r="AA408"/>
  <c r="AL408"/>
  <c r="AN412"/>
  <c r="AO412" s="1"/>
  <c r="AR412" s="1"/>
  <c r="AA412"/>
  <c r="AL412"/>
  <c r="AN416"/>
  <c r="AO416" s="1"/>
  <c r="AA416"/>
  <c r="AL416"/>
  <c r="AN420"/>
  <c r="AO420" s="1"/>
  <c r="AR420" s="1"/>
  <c r="AA420"/>
  <c r="AL420"/>
  <c r="AN424"/>
  <c r="AO424" s="1"/>
  <c r="AA424"/>
  <c r="AL424"/>
  <c r="AN428"/>
  <c r="AO428" s="1"/>
  <c r="AR428" s="1"/>
  <c r="AA428"/>
  <c r="AL428"/>
  <c r="AN432"/>
  <c r="AO432" s="1"/>
  <c r="AA432"/>
  <c r="AL432"/>
  <c r="AN436"/>
  <c r="AO436" s="1"/>
  <c r="AR436" s="1"/>
  <c r="AA436"/>
  <c r="AL436"/>
  <c r="AN440"/>
  <c r="AO440" s="1"/>
  <c r="AA440"/>
  <c r="AL440"/>
  <c r="AN444"/>
  <c r="AO444" s="1"/>
  <c r="AR444" s="1"/>
  <c r="AA444"/>
  <c r="AL444"/>
  <c r="AN448"/>
  <c r="AO448" s="1"/>
  <c r="AA448"/>
  <c r="AL448"/>
  <c r="AN452"/>
  <c r="AO452" s="1"/>
  <c r="AR452" s="1"/>
  <c r="AA452"/>
  <c r="AL452"/>
  <c r="AN456"/>
  <c r="AO456" s="1"/>
  <c r="AA456"/>
  <c r="AL456"/>
  <c r="AN460"/>
  <c r="AO460" s="1"/>
  <c r="AR460" s="1"/>
  <c r="AA460"/>
  <c r="AL460"/>
  <c r="AN464"/>
  <c r="AO464" s="1"/>
  <c r="AA464"/>
  <c r="AL464"/>
  <c r="AN468"/>
  <c r="AO468" s="1"/>
  <c r="AR468" s="1"/>
  <c r="AA468"/>
  <c r="AL468"/>
  <c r="AN472"/>
  <c r="AO472" s="1"/>
  <c r="AA472"/>
  <c r="AL472"/>
  <c r="AN476"/>
  <c r="AO476" s="1"/>
  <c r="AR476" s="1"/>
  <c r="AA476"/>
  <c r="AL476"/>
  <c r="AN480"/>
  <c r="AO480" s="1"/>
  <c r="AA480"/>
  <c r="AL480"/>
  <c r="AN484"/>
  <c r="AO484" s="1"/>
  <c r="AR484" s="1"/>
  <c r="AA484"/>
  <c r="AL484"/>
  <c r="AN488"/>
  <c r="AO488" s="1"/>
  <c r="AA488"/>
  <c r="AL488"/>
  <c r="AN492"/>
  <c r="AO492" s="1"/>
  <c r="AR492" s="1"/>
  <c r="AA492"/>
  <c r="AL492"/>
  <c r="AN496"/>
  <c r="AO496" s="1"/>
  <c r="AA496"/>
  <c r="AL496"/>
  <c r="AN500"/>
  <c r="AO500" s="1"/>
  <c r="AR500" s="1"/>
  <c r="AA500"/>
  <c r="AL500"/>
  <c r="AN504"/>
  <c r="AO504" s="1"/>
  <c r="AA504"/>
  <c r="AL504"/>
  <c r="AN508"/>
  <c r="AO508" s="1"/>
  <c r="AR508" s="1"/>
  <c r="AA508"/>
  <c r="AL508"/>
  <c r="AN512"/>
  <c r="AO512" s="1"/>
  <c r="AA512"/>
  <c r="AL512"/>
  <c r="AN516"/>
  <c r="AO516" s="1"/>
  <c r="AR516" s="1"/>
  <c r="AA516"/>
  <c r="AL516"/>
  <c r="AN520"/>
  <c r="AO520" s="1"/>
  <c r="AA520"/>
  <c r="AL520"/>
  <c r="AN524"/>
  <c r="AO524" s="1"/>
  <c r="AR524" s="1"/>
  <c r="AA524"/>
  <c r="AL524"/>
  <c r="AN528"/>
  <c r="AO528" s="1"/>
  <c r="AA528"/>
  <c r="AL528"/>
  <c r="AN532"/>
  <c r="AO532" s="1"/>
  <c r="AR532" s="1"/>
  <c r="AA532"/>
  <c r="AL532"/>
  <c r="AN536"/>
  <c r="AO536" s="1"/>
  <c r="AA536"/>
  <c r="AL536"/>
  <c r="AN540"/>
  <c r="AO540" s="1"/>
  <c r="AR540" s="1"/>
  <c r="AA540"/>
  <c r="AL540"/>
  <c r="AN544"/>
  <c r="AO544" s="1"/>
  <c r="AA544"/>
  <c r="AL544"/>
  <c r="AN548"/>
  <c r="AO548" s="1"/>
  <c r="AR548" s="1"/>
  <c r="AA548"/>
  <c r="AL548"/>
  <c r="AN552"/>
  <c r="AO552" s="1"/>
  <c r="AA552"/>
  <c r="AL552"/>
  <c r="AN556"/>
  <c r="AO556" s="1"/>
  <c r="AR556" s="1"/>
  <c r="AA556"/>
  <c r="AL556"/>
  <c r="AN560"/>
  <c r="AO560" s="1"/>
  <c r="AA560"/>
  <c r="AL560"/>
  <c r="AN564"/>
  <c r="AO564" s="1"/>
  <c r="AR564" s="1"/>
  <c r="AA564"/>
  <c r="AL564"/>
  <c r="AN568"/>
  <c r="AO568" s="1"/>
  <c r="AA568"/>
  <c r="AL568"/>
  <c r="AN572"/>
  <c r="AO572" s="1"/>
  <c r="AR572" s="1"/>
  <c r="AA572"/>
  <c r="AL572"/>
  <c r="AN576"/>
  <c r="AO576" s="1"/>
  <c r="AA576"/>
  <c r="AL576"/>
  <c r="AN580"/>
  <c r="AO580" s="1"/>
  <c r="AR580" s="1"/>
  <c r="AA580"/>
  <c r="AL580"/>
  <c r="AN584"/>
  <c r="AO584" s="1"/>
  <c r="AA584"/>
  <c r="AL584"/>
  <c r="AN588"/>
  <c r="AO588" s="1"/>
  <c r="AR588" s="1"/>
  <c r="AA588"/>
  <c r="AL588"/>
  <c r="AN592"/>
  <c r="AO592" s="1"/>
  <c r="AA592"/>
  <c r="AL592"/>
  <c r="AN596"/>
  <c r="AO596" s="1"/>
  <c r="AR596" s="1"/>
  <c r="AA596"/>
  <c r="AL596"/>
  <c r="AN600"/>
  <c r="AO600" s="1"/>
  <c r="AA600"/>
  <c r="AL600"/>
  <c r="AN604"/>
  <c r="AO604" s="1"/>
  <c r="AR604" s="1"/>
  <c r="AA604"/>
  <c r="AL604"/>
  <c r="AN608"/>
  <c r="AO608" s="1"/>
  <c r="AA608"/>
  <c r="AL608"/>
  <c r="AN612"/>
  <c r="AO612" s="1"/>
  <c r="AR612" s="1"/>
  <c r="AA612"/>
  <c r="AL612"/>
  <c r="AN616"/>
  <c r="AO616" s="1"/>
  <c r="AA616"/>
  <c r="AL616"/>
  <c r="AN620"/>
  <c r="AO620" s="1"/>
  <c r="AR620" s="1"/>
  <c r="AA620"/>
  <c r="AL620"/>
  <c r="AN624"/>
  <c r="AO624" s="1"/>
  <c r="AA624"/>
  <c r="AL624"/>
  <c r="AN628"/>
  <c r="AO628" s="1"/>
  <c r="AR628" s="1"/>
  <c r="AA628"/>
  <c r="AL628"/>
  <c r="AN632"/>
  <c r="AO632" s="1"/>
  <c r="AA632"/>
  <c r="AL632"/>
  <c r="AN636"/>
  <c r="AO636" s="1"/>
  <c r="AR636" s="1"/>
  <c r="AA636"/>
  <c r="AL636"/>
  <c r="AN640"/>
  <c r="AO640" s="1"/>
  <c r="AA640"/>
  <c r="AL640"/>
  <c r="AN644"/>
  <c r="AO644" s="1"/>
  <c r="AR644" s="1"/>
  <c r="AA644"/>
  <c r="AL644"/>
  <c r="AN648"/>
  <c r="AO648" s="1"/>
  <c r="AA648"/>
  <c r="AL648"/>
  <c r="AN652"/>
  <c r="AO652" s="1"/>
  <c r="AR652" s="1"/>
  <c r="AA652"/>
  <c r="AL652"/>
  <c r="AN656"/>
  <c r="AO656" s="1"/>
  <c r="AA656"/>
  <c r="AL656"/>
  <c r="AN660"/>
  <c r="AO660" s="1"/>
  <c r="AR660" s="1"/>
  <c r="AA660"/>
  <c r="AL660"/>
  <c r="AN664"/>
  <c r="AO664" s="1"/>
  <c r="AA664"/>
  <c r="AL664"/>
  <c r="AN668"/>
  <c r="AO668" s="1"/>
  <c r="AR668" s="1"/>
  <c r="AA668"/>
  <c r="AL668"/>
  <c r="AN672"/>
  <c r="AO672" s="1"/>
  <c r="AA672"/>
  <c r="AL672"/>
  <c r="AI676"/>
  <c r="AD676"/>
  <c r="AJ676"/>
  <c r="AM676"/>
  <c r="AW676"/>
  <c r="AS676"/>
  <c r="AT676"/>
  <c r="AI680"/>
  <c r="AD680"/>
  <c r="AJ680"/>
  <c r="AM680"/>
  <c r="AW680"/>
  <c r="AS680"/>
  <c r="AT680"/>
  <c r="AI684"/>
  <c r="AD684"/>
  <c r="AJ684"/>
  <c r="AM684"/>
  <c r="AW684"/>
  <c r="AS684"/>
  <c r="AT684"/>
  <c r="AI688"/>
  <c r="AD688"/>
  <c r="AJ688"/>
  <c r="AM688"/>
  <c r="AW688"/>
  <c r="AS688"/>
  <c r="AT688"/>
  <c r="AI692"/>
  <c r="AD692"/>
  <c r="AJ692"/>
  <c r="AM692"/>
  <c r="AW692"/>
  <c r="AS692"/>
  <c r="AT692"/>
  <c r="AI696"/>
  <c r="AD696"/>
  <c r="AJ696"/>
  <c r="AM696"/>
  <c r="AW696"/>
  <c r="AS696"/>
  <c r="AT696"/>
  <c r="AI700"/>
  <c r="AD700"/>
  <c r="AJ700"/>
  <c r="AM700"/>
  <c r="AW700"/>
  <c r="AS700"/>
  <c r="AT700"/>
  <c r="AI704"/>
  <c r="AD704"/>
  <c r="AJ704"/>
  <c r="AM704"/>
  <c r="AW704"/>
  <c r="AS704"/>
  <c r="AT704"/>
  <c r="AI708"/>
  <c r="AD708"/>
  <c r="AJ708"/>
  <c r="AM708"/>
  <c r="AW708"/>
  <c r="AS708"/>
  <c r="AT708"/>
  <c r="AI712"/>
  <c r="AD712"/>
  <c r="AJ712"/>
  <c r="AM712"/>
  <c r="AW712"/>
  <c r="AS712"/>
  <c r="AT712"/>
  <c r="AI716"/>
  <c r="AD716"/>
  <c r="AJ716"/>
  <c r="AM716"/>
  <c r="AW716"/>
  <c r="AS716"/>
  <c r="AT716"/>
  <c r="AI720"/>
  <c r="AD720"/>
  <c r="AJ720"/>
  <c r="AM720"/>
  <c r="AW720"/>
  <c r="AS720"/>
  <c r="AT720"/>
  <c r="AI724"/>
  <c r="AD724"/>
  <c r="AJ724"/>
  <c r="AM724"/>
  <c r="AW724"/>
  <c r="AS724"/>
  <c r="AT724"/>
  <c r="AI728"/>
  <c r="AD728"/>
  <c r="AJ728"/>
  <c r="AM728"/>
  <c r="AW728"/>
  <c r="AS728"/>
  <c r="AT728"/>
  <c r="AI732"/>
  <c r="AD732"/>
  <c r="AJ732"/>
  <c r="AM732"/>
  <c r="AW732"/>
  <c r="AS732"/>
  <c r="AT732"/>
  <c r="AI736"/>
  <c r="AD736"/>
  <c r="AJ736"/>
  <c r="AM736"/>
  <c r="AW736"/>
  <c r="AS736"/>
  <c r="AT736"/>
  <c r="AI740"/>
  <c r="AD740"/>
  <c r="AJ740"/>
  <c r="AM740"/>
  <c r="AW740"/>
  <c r="AS740"/>
  <c r="AT740"/>
  <c r="AI744"/>
  <c r="AD744"/>
  <c r="AJ744"/>
  <c r="AM744"/>
  <c r="AW744"/>
  <c r="AS744"/>
  <c r="AT744"/>
  <c r="AI748"/>
  <c r="AD748"/>
  <c r="AJ748"/>
  <c r="AM748"/>
  <c r="AW748"/>
  <c r="AS748"/>
  <c r="AT748"/>
  <c r="AI752"/>
  <c r="AD752"/>
  <c r="AJ752"/>
  <c r="AM752"/>
  <c r="AW752"/>
  <c r="AS752"/>
  <c r="AT752"/>
  <c r="AI756"/>
  <c r="AD756"/>
  <c r="AJ756"/>
  <c r="AM756"/>
  <c r="AW756"/>
  <c r="AS756"/>
  <c r="AT756"/>
  <c r="AI760"/>
  <c r="AD760"/>
  <c r="AJ760"/>
  <c r="AM760"/>
  <c r="AW760"/>
  <c r="AS760"/>
  <c r="AT760"/>
  <c r="AI764"/>
  <c r="AD764"/>
  <c r="AJ764"/>
  <c r="AM764"/>
  <c r="AW764"/>
  <c r="AS764"/>
  <c r="AT764"/>
  <c r="AI768"/>
  <c r="AD768"/>
  <c r="AJ768"/>
  <c r="AM768"/>
  <c r="AW768"/>
  <c r="AS768"/>
  <c r="AT768"/>
  <c r="AI772"/>
  <c r="AD772"/>
  <c r="AJ772"/>
  <c r="AM772"/>
  <c r="AW772"/>
  <c r="AS772"/>
  <c r="AT772"/>
  <c r="AI776"/>
  <c r="AD776"/>
  <c r="AJ776"/>
  <c r="AM776"/>
  <c r="AW776"/>
  <c r="AS776"/>
  <c r="AT776"/>
  <c r="AE18"/>
  <c r="AF18" s="1"/>
  <c r="AE19"/>
  <c r="AF19" s="1"/>
  <c r="AE20"/>
  <c r="AF20" s="1"/>
  <c r="AE21"/>
  <c r="AF21" s="1"/>
  <c r="AE22"/>
  <c r="AF22" s="1"/>
  <c r="AE23"/>
  <c r="AF23" s="1"/>
  <c r="AE24"/>
  <c r="AF24" s="1"/>
  <c r="AE16"/>
  <c r="AF16" s="1"/>
  <c r="AE17"/>
  <c r="AF17" s="1"/>
  <c r="AG665" l="1"/>
  <c r="AH665"/>
  <c r="AC665"/>
  <c r="AH74"/>
  <c r="AG74"/>
  <c r="AK74" s="1"/>
  <c r="AC74"/>
  <c r="AG417"/>
  <c r="AH417"/>
  <c r="AC417"/>
  <c r="AG342"/>
  <c r="AC342"/>
  <c r="AG310"/>
  <c r="AC310"/>
  <c r="AC278"/>
  <c r="AG278"/>
  <c r="AB240"/>
  <c r="AH240"/>
  <c r="AC240"/>
  <c r="AG240"/>
  <c r="AC181"/>
  <c r="AG181"/>
  <c r="AH181"/>
  <c r="AG649"/>
  <c r="AC649"/>
  <c r="AH649"/>
  <c r="AC621"/>
  <c r="AH621"/>
  <c r="AG621"/>
  <c r="AC597"/>
  <c r="AH597"/>
  <c r="AG597"/>
  <c r="AB220"/>
  <c r="AG220"/>
  <c r="AC220"/>
  <c r="AC533"/>
  <c r="AH533"/>
  <c r="AG533"/>
  <c r="AC326"/>
  <c r="AG326"/>
  <c r="AH76"/>
  <c r="AG76"/>
  <c r="AK76" s="1"/>
  <c r="AC76"/>
  <c r="AR555"/>
  <c r="AR427"/>
  <c r="AQ665"/>
  <c r="AR665"/>
  <c r="AQ74"/>
  <c r="AU74" s="1"/>
  <c r="AR74"/>
  <c r="AR417"/>
  <c r="AQ417"/>
  <c r="AR342"/>
  <c r="AQ342"/>
  <c r="AR310"/>
  <c r="AQ310"/>
  <c r="AQ278"/>
  <c r="AR278"/>
  <c r="AQ240"/>
  <c r="AR240"/>
  <c r="AR181"/>
  <c r="AQ181"/>
  <c r="AQ649"/>
  <c r="AR649"/>
  <c r="AQ597"/>
  <c r="AR597"/>
  <c r="AQ220"/>
  <c r="AR220"/>
  <c r="AR533"/>
  <c r="AQ533"/>
  <c r="AQ326"/>
  <c r="AR326"/>
  <c r="AR76"/>
  <c r="AQ76"/>
  <c r="AH342"/>
  <c r="AH278"/>
  <c r="AX153"/>
  <c r="AQ613"/>
  <c r="AR613"/>
  <c r="AQ565"/>
  <c r="AR565"/>
  <c r="AR545"/>
  <c r="AQ545"/>
  <c r="AQ513"/>
  <c r="AR513"/>
  <c r="AQ501"/>
  <c r="AR501"/>
  <c r="AQ481"/>
  <c r="AR481"/>
  <c r="AQ469"/>
  <c r="AR469"/>
  <c r="AQ224"/>
  <c r="AR224"/>
  <c r="AR165"/>
  <c r="AQ165"/>
  <c r="AR90"/>
  <c r="AQ90"/>
  <c r="AQ645"/>
  <c r="AR645"/>
  <c r="AQ637"/>
  <c r="AR637"/>
  <c r="AQ633"/>
  <c r="AR633"/>
  <c r="AQ577"/>
  <c r="AR577"/>
  <c r="AQ409"/>
  <c r="AR409"/>
  <c r="AR401"/>
  <c r="AQ401"/>
  <c r="AQ393"/>
  <c r="AR393"/>
  <c r="AQ382"/>
  <c r="AR382"/>
  <c r="AQ366"/>
  <c r="AR366"/>
  <c r="AQ294"/>
  <c r="AR294"/>
  <c r="AR197"/>
  <c r="AQ197"/>
  <c r="AQ116"/>
  <c r="AR116"/>
  <c r="AC613"/>
  <c r="AG613"/>
  <c r="AH613"/>
  <c r="AC565"/>
  <c r="AG565"/>
  <c r="AH565"/>
  <c r="AG545"/>
  <c r="AC545"/>
  <c r="AH545"/>
  <c r="AG513"/>
  <c r="AH513"/>
  <c r="AC513"/>
  <c r="AC501"/>
  <c r="AH501"/>
  <c r="AG501"/>
  <c r="AG481"/>
  <c r="AH481"/>
  <c r="AC481"/>
  <c r="AC469"/>
  <c r="AG469"/>
  <c r="AH469"/>
  <c r="AB224"/>
  <c r="AH224"/>
  <c r="AG224"/>
  <c r="AC224"/>
  <c r="AG165"/>
  <c r="AH165"/>
  <c r="AC165"/>
  <c r="AH90"/>
  <c r="AC90"/>
  <c r="AG90"/>
  <c r="AC645"/>
  <c r="AG645"/>
  <c r="AH645"/>
  <c r="AC637"/>
  <c r="AH637"/>
  <c r="AG637"/>
  <c r="AG633"/>
  <c r="AH633"/>
  <c r="AC633"/>
  <c r="AG577"/>
  <c r="AC577"/>
  <c r="AH577"/>
  <c r="AG409"/>
  <c r="AH409"/>
  <c r="AC409"/>
  <c r="AG401"/>
  <c r="AH401"/>
  <c r="AC401"/>
  <c r="AG393"/>
  <c r="AC393"/>
  <c r="AH393"/>
  <c r="AH382"/>
  <c r="AG382"/>
  <c r="AC382"/>
  <c r="AH366"/>
  <c r="AC366"/>
  <c r="AG366"/>
  <c r="AC294"/>
  <c r="AG294"/>
  <c r="AG197"/>
  <c r="AH197"/>
  <c r="AC197"/>
  <c r="AG116"/>
  <c r="AH116"/>
  <c r="AC116"/>
  <c r="AX169"/>
  <c r="AX137"/>
  <c r="AX36"/>
  <c r="AG569"/>
  <c r="AC569"/>
  <c r="AH569"/>
  <c r="AC549"/>
  <c r="AG549"/>
  <c r="AH549"/>
  <c r="AC541"/>
  <c r="AH541"/>
  <c r="AG541"/>
  <c r="AC669"/>
  <c r="AH669"/>
  <c r="AG669"/>
  <c r="AG641"/>
  <c r="AH641"/>
  <c r="AC641"/>
  <c r="AG609"/>
  <c r="AC609"/>
  <c r="AH609"/>
  <c r="AC573"/>
  <c r="AG573"/>
  <c r="AH573"/>
  <c r="AC509"/>
  <c r="AG509"/>
  <c r="AH509"/>
  <c r="AG489"/>
  <c r="AC489"/>
  <c r="AH489"/>
  <c r="AC477"/>
  <c r="AH477"/>
  <c r="AG477"/>
  <c r="AC445"/>
  <c r="AG445"/>
  <c r="AH445"/>
  <c r="AG425"/>
  <c r="AC425"/>
  <c r="AH425"/>
  <c r="AC397"/>
  <c r="AH397"/>
  <c r="AG397"/>
  <c r="AG318"/>
  <c r="AH318"/>
  <c r="AC318"/>
  <c r="AH334"/>
  <c r="AG334"/>
  <c r="AC334"/>
  <c r="AB249"/>
  <c r="AC249"/>
  <c r="AG249"/>
  <c r="AB236"/>
  <c r="AG236"/>
  <c r="AC236"/>
  <c r="AB228"/>
  <c r="AG228"/>
  <c r="AC228"/>
  <c r="AC189"/>
  <c r="AH189"/>
  <c r="AG189"/>
  <c r="AC157"/>
  <c r="AH157"/>
  <c r="AG157"/>
  <c r="AG149"/>
  <c r="AC149"/>
  <c r="AH149"/>
  <c r="AC605"/>
  <c r="AH605"/>
  <c r="AG605"/>
  <c r="AG585"/>
  <c r="AH585"/>
  <c r="AC585"/>
  <c r="AC581"/>
  <c r="AH581"/>
  <c r="AG581"/>
  <c r="AG553"/>
  <c r="AC553"/>
  <c r="AH553"/>
  <c r="AG673"/>
  <c r="AC673"/>
  <c r="AH673"/>
  <c r="AG657"/>
  <c r="AH657"/>
  <c r="AC657"/>
  <c r="AG625"/>
  <c r="AC625"/>
  <c r="AH625"/>
  <c r="AG601"/>
  <c r="AH601"/>
  <c r="AC601"/>
  <c r="AG537"/>
  <c r="AH537"/>
  <c r="AC537"/>
  <c r="AG521"/>
  <c r="AH521"/>
  <c r="AC521"/>
  <c r="AC517"/>
  <c r="AH517"/>
  <c r="AG517"/>
  <c r="AG505"/>
  <c r="AC505"/>
  <c r="AH505"/>
  <c r="AC485"/>
  <c r="AG485"/>
  <c r="AH485"/>
  <c r="AG473"/>
  <c r="AH473"/>
  <c r="AC473"/>
  <c r="AG457"/>
  <c r="AH457"/>
  <c r="AC457"/>
  <c r="AC453"/>
  <c r="AH453"/>
  <c r="AG453"/>
  <c r="AG441"/>
  <c r="AC441"/>
  <c r="AH441"/>
  <c r="AC421"/>
  <c r="AG421"/>
  <c r="AH421"/>
  <c r="AC390"/>
  <c r="AG390"/>
  <c r="AC374"/>
  <c r="AG374"/>
  <c r="AC358"/>
  <c r="AG358"/>
  <c r="AG350"/>
  <c r="AH350"/>
  <c r="AC350"/>
  <c r="AH270"/>
  <c r="AG270"/>
  <c r="AC270"/>
  <c r="AC262"/>
  <c r="AH262"/>
  <c r="AG262"/>
  <c r="AH254"/>
  <c r="AG254"/>
  <c r="AC254"/>
  <c r="AH302"/>
  <c r="AG302"/>
  <c r="AC302"/>
  <c r="AG286"/>
  <c r="AH286"/>
  <c r="AC286"/>
  <c r="AB216"/>
  <c r="AC216"/>
  <c r="AH216"/>
  <c r="AG216"/>
  <c r="AB204"/>
  <c r="AG204"/>
  <c r="AC204"/>
  <c r="AG173"/>
  <c r="AH173"/>
  <c r="AC173"/>
  <c r="AC124"/>
  <c r="AH124"/>
  <c r="AG124"/>
  <c r="AG70"/>
  <c r="AK70" s="1"/>
  <c r="AH70"/>
  <c r="AC70"/>
  <c r="AH204"/>
  <c r="AR669"/>
  <c r="AH390"/>
  <c r="AR569"/>
  <c r="AQ569"/>
  <c r="AQ549"/>
  <c r="AR549"/>
  <c r="AQ541"/>
  <c r="AR541"/>
  <c r="AR641"/>
  <c r="AQ641"/>
  <c r="AQ609"/>
  <c r="AR609"/>
  <c r="AQ573"/>
  <c r="AR573"/>
  <c r="AQ509"/>
  <c r="AR509"/>
  <c r="AQ489"/>
  <c r="AR489"/>
  <c r="AQ477"/>
  <c r="AR477"/>
  <c r="AQ425"/>
  <c r="AR425"/>
  <c r="AR318"/>
  <c r="AQ318"/>
  <c r="AQ334"/>
  <c r="AR334"/>
  <c r="AP249"/>
  <c r="AQ249"/>
  <c r="AQ236"/>
  <c r="AR236"/>
  <c r="AR228"/>
  <c r="AQ228"/>
  <c r="AQ189"/>
  <c r="AR189"/>
  <c r="AQ157"/>
  <c r="AR157"/>
  <c r="AR149"/>
  <c r="AQ149"/>
  <c r="AQ605"/>
  <c r="AR605"/>
  <c r="AQ585"/>
  <c r="AR585"/>
  <c r="AQ581"/>
  <c r="AR581"/>
  <c r="AQ553"/>
  <c r="AR553"/>
  <c r="AQ673"/>
  <c r="AR673"/>
  <c r="AR657"/>
  <c r="AQ657"/>
  <c r="AR625"/>
  <c r="AQ625"/>
  <c r="AR601"/>
  <c r="AQ601"/>
  <c r="AQ537"/>
  <c r="AR537"/>
  <c r="AQ521"/>
  <c r="AR521"/>
  <c r="AQ517"/>
  <c r="AR517"/>
  <c r="AR505"/>
  <c r="AQ505"/>
  <c r="AQ485"/>
  <c r="AR485"/>
  <c r="AQ473"/>
  <c r="AR473"/>
  <c r="AQ457"/>
  <c r="AR457"/>
  <c r="AQ453"/>
  <c r="AR453"/>
  <c r="AR441"/>
  <c r="AQ441"/>
  <c r="AQ421"/>
  <c r="AR421"/>
  <c r="AQ390"/>
  <c r="AR390"/>
  <c r="AQ374"/>
  <c r="AR374"/>
  <c r="AQ358"/>
  <c r="AR358"/>
  <c r="AR350"/>
  <c r="AQ350"/>
  <c r="AQ270"/>
  <c r="AR270"/>
  <c r="AQ262"/>
  <c r="AR262"/>
  <c r="AQ254"/>
  <c r="AR254"/>
  <c r="AQ302"/>
  <c r="AR302"/>
  <c r="AR286"/>
  <c r="AQ286"/>
  <c r="AR216"/>
  <c r="AQ216"/>
  <c r="AR173"/>
  <c r="AQ173"/>
  <c r="AQ124"/>
  <c r="AR124"/>
  <c r="AR70"/>
  <c r="AQ70"/>
  <c r="AU70" s="1"/>
  <c r="AR445"/>
  <c r="AR397"/>
  <c r="AH236"/>
  <c r="AG555"/>
  <c r="AC555"/>
  <c r="AG491"/>
  <c r="AC491"/>
  <c r="AG427"/>
  <c r="AC427"/>
  <c r="AG399"/>
  <c r="AH399"/>
  <c r="AC399"/>
  <c r="AG395"/>
  <c r="AH395"/>
  <c r="AC395"/>
  <c r="AG360"/>
  <c r="AH360"/>
  <c r="AC360"/>
  <c r="AG328"/>
  <c r="AH328"/>
  <c r="AC328"/>
  <c r="AG296"/>
  <c r="AH296"/>
  <c r="AC296"/>
  <c r="AH210"/>
  <c r="AC210"/>
  <c r="AG210"/>
  <c r="AH175"/>
  <c r="AG175"/>
  <c r="AC175"/>
  <c r="AC25"/>
  <c r="AH25"/>
  <c r="AG25"/>
  <c r="AK25" s="1"/>
  <c r="AG655"/>
  <c r="AH655"/>
  <c r="AC655"/>
  <c r="AG651"/>
  <c r="AC651"/>
  <c r="AH639"/>
  <c r="AC639"/>
  <c r="AG639"/>
  <c r="AC635"/>
  <c r="AG635"/>
  <c r="AH623"/>
  <c r="AG623"/>
  <c r="AC623"/>
  <c r="AG619"/>
  <c r="AC619"/>
  <c r="AG599"/>
  <c r="AH599"/>
  <c r="AC599"/>
  <c r="AG587"/>
  <c r="AC587"/>
  <c r="AC563"/>
  <c r="AH563"/>
  <c r="AG563"/>
  <c r="AG459"/>
  <c r="AC459"/>
  <c r="AC447"/>
  <c r="AG447"/>
  <c r="AG439"/>
  <c r="AH439"/>
  <c r="AC439"/>
  <c r="AC435"/>
  <c r="AH435"/>
  <c r="AG435"/>
  <c r="AC411"/>
  <c r="AH411"/>
  <c r="AG411"/>
  <c r="AG256"/>
  <c r="AC256"/>
  <c r="AC230"/>
  <c r="AG230"/>
  <c r="AC226"/>
  <c r="AG226"/>
  <c r="AH183"/>
  <c r="AG183"/>
  <c r="AC183"/>
  <c r="AC132"/>
  <c r="AH132"/>
  <c r="AG132"/>
  <c r="AC106"/>
  <c r="AH106"/>
  <c r="AG106"/>
  <c r="AH92"/>
  <c r="AG92"/>
  <c r="AC92"/>
  <c r="AH268"/>
  <c r="AG268"/>
  <c r="AC268"/>
  <c r="AG264"/>
  <c r="AC264"/>
  <c r="AQ206"/>
  <c r="AR206"/>
  <c r="AQ195"/>
  <c r="AR195"/>
  <c r="AQ187"/>
  <c r="AR187"/>
  <c r="AQ179"/>
  <c r="AR179"/>
  <c r="AQ171"/>
  <c r="AR171"/>
  <c r="AQ163"/>
  <c r="AR163"/>
  <c r="AQ155"/>
  <c r="AR155"/>
  <c r="AQ104"/>
  <c r="AR104"/>
  <c r="AR80"/>
  <c r="AQ80"/>
  <c r="AQ118"/>
  <c r="AR118"/>
  <c r="AR84"/>
  <c r="AQ84"/>
  <c r="AH40"/>
  <c r="AC40"/>
  <c r="AG40"/>
  <c r="AQ535"/>
  <c r="AR535"/>
  <c r="AQ531"/>
  <c r="AR531"/>
  <c r="AQ471"/>
  <c r="AR471"/>
  <c r="AQ467"/>
  <c r="AR467"/>
  <c r="AQ376"/>
  <c r="AR376"/>
  <c r="AQ344"/>
  <c r="AR344"/>
  <c r="AQ312"/>
  <c r="AR312"/>
  <c r="AQ191"/>
  <c r="AR191"/>
  <c r="AQ159"/>
  <c r="AR159"/>
  <c r="AQ98"/>
  <c r="AR98"/>
  <c r="AQ674"/>
  <c r="AR674"/>
  <c r="AQ595"/>
  <c r="AR595"/>
  <c r="AQ503"/>
  <c r="AR503"/>
  <c r="AQ499"/>
  <c r="AR499"/>
  <c r="AQ244"/>
  <c r="AR244"/>
  <c r="AQ232"/>
  <c r="AR232"/>
  <c r="AQ199"/>
  <c r="AR199"/>
  <c r="AQ167"/>
  <c r="AR167"/>
  <c r="AQ238"/>
  <c r="AR238"/>
  <c r="AQ234"/>
  <c r="AR234"/>
  <c r="AQ96"/>
  <c r="AR96"/>
  <c r="AP33"/>
  <c r="AQ33"/>
  <c r="AQ68"/>
  <c r="AR68"/>
  <c r="AX386"/>
  <c r="AX370"/>
  <c r="AX354"/>
  <c r="AX338"/>
  <c r="AX322"/>
  <c r="AX306"/>
  <c r="AX290"/>
  <c r="AX274"/>
  <c r="AX258"/>
  <c r="AX643"/>
  <c r="AX611"/>
  <c r="AX579"/>
  <c r="AX547"/>
  <c r="AX515"/>
  <c r="AX483"/>
  <c r="AX451"/>
  <c r="AX419"/>
  <c r="AQ399"/>
  <c r="AR399"/>
  <c r="AQ395"/>
  <c r="AR395"/>
  <c r="AQ360"/>
  <c r="AR360"/>
  <c r="AQ328"/>
  <c r="AR328"/>
  <c r="AQ296"/>
  <c r="AR296"/>
  <c r="AQ210"/>
  <c r="AR210"/>
  <c r="AQ175"/>
  <c r="AR175"/>
  <c r="AQ25"/>
  <c r="AR25"/>
  <c r="AQ655"/>
  <c r="AR655"/>
  <c r="AQ639"/>
  <c r="AR639"/>
  <c r="AQ623"/>
  <c r="AR623"/>
  <c r="AQ599"/>
  <c r="AR599"/>
  <c r="AQ563"/>
  <c r="AR563"/>
  <c r="AQ439"/>
  <c r="AR439"/>
  <c r="AQ435"/>
  <c r="AR435"/>
  <c r="AQ411"/>
  <c r="AR411"/>
  <c r="AQ183"/>
  <c r="AR183"/>
  <c r="AQ132"/>
  <c r="AR132"/>
  <c r="AQ106"/>
  <c r="AR106"/>
  <c r="AQ92"/>
  <c r="AR92"/>
  <c r="AQ268"/>
  <c r="AR268"/>
  <c r="AH206"/>
  <c r="AG206"/>
  <c r="AC206"/>
  <c r="AH195"/>
  <c r="AG195"/>
  <c r="AC195"/>
  <c r="AH187"/>
  <c r="AG187"/>
  <c r="AC187"/>
  <c r="AH179"/>
  <c r="AG179"/>
  <c r="AC179"/>
  <c r="AH171"/>
  <c r="AG171"/>
  <c r="AC171"/>
  <c r="AH163"/>
  <c r="AG163"/>
  <c r="AC163"/>
  <c r="AH155"/>
  <c r="AG155"/>
  <c r="AC155"/>
  <c r="AH104"/>
  <c r="AG104"/>
  <c r="AC104"/>
  <c r="AH80"/>
  <c r="AG80"/>
  <c r="AK80" s="1"/>
  <c r="AC80"/>
  <c r="AH118"/>
  <c r="AC118"/>
  <c r="AG118"/>
  <c r="AH84"/>
  <c r="AC84"/>
  <c r="AG84"/>
  <c r="AK84" s="1"/>
  <c r="AQ40"/>
  <c r="AR40"/>
  <c r="AC543"/>
  <c r="AG543"/>
  <c r="AG535"/>
  <c r="AH535"/>
  <c r="AC535"/>
  <c r="AC531"/>
  <c r="AH531"/>
  <c r="AG531"/>
  <c r="AC479"/>
  <c r="AG479"/>
  <c r="AG471"/>
  <c r="AH471"/>
  <c r="AC471"/>
  <c r="AC467"/>
  <c r="AH467"/>
  <c r="AG467"/>
  <c r="AG376"/>
  <c r="AH376"/>
  <c r="AC376"/>
  <c r="AG344"/>
  <c r="AH344"/>
  <c r="AC344"/>
  <c r="AG312"/>
  <c r="AH312"/>
  <c r="AC312"/>
  <c r="AH191"/>
  <c r="AG191"/>
  <c r="AC191"/>
  <c r="AH159"/>
  <c r="AG159"/>
  <c r="AC159"/>
  <c r="AC98"/>
  <c r="AH98"/>
  <c r="AG98"/>
  <c r="AC674"/>
  <c r="AG674"/>
  <c r="AH674"/>
  <c r="AC607"/>
  <c r="AG607"/>
  <c r="AC595"/>
  <c r="AH595"/>
  <c r="AG595"/>
  <c r="AC575"/>
  <c r="AG575"/>
  <c r="AG523"/>
  <c r="AC523"/>
  <c r="AC511"/>
  <c r="AG511"/>
  <c r="AG503"/>
  <c r="AH503"/>
  <c r="AC503"/>
  <c r="AC499"/>
  <c r="AH499"/>
  <c r="AG499"/>
  <c r="AG388"/>
  <c r="AC388"/>
  <c r="AG372"/>
  <c r="AC372"/>
  <c r="AG356"/>
  <c r="AC356"/>
  <c r="AG340"/>
  <c r="AC340"/>
  <c r="AG324"/>
  <c r="AC324"/>
  <c r="AG308"/>
  <c r="AC308"/>
  <c r="AG292"/>
  <c r="AC292"/>
  <c r="AB244"/>
  <c r="AH244"/>
  <c r="AC244"/>
  <c r="AG244"/>
  <c r="AB232"/>
  <c r="AH232"/>
  <c r="AG232"/>
  <c r="AC232"/>
  <c r="AH199"/>
  <c r="AG199"/>
  <c r="AC199"/>
  <c r="AH167"/>
  <c r="AG167"/>
  <c r="AC167"/>
  <c r="AH238"/>
  <c r="AG238"/>
  <c r="AC238"/>
  <c r="AH234"/>
  <c r="AG234"/>
  <c r="AC234"/>
  <c r="AC114"/>
  <c r="AG114"/>
  <c r="AH96"/>
  <c r="AG96"/>
  <c r="AC96"/>
  <c r="AC33"/>
  <c r="AG33"/>
  <c r="AH68"/>
  <c r="AC68"/>
  <c r="AG68"/>
  <c r="AK68" s="1"/>
  <c r="AX193"/>
  <c r="AX177"/>
  <c r="AX161"/>
  <c r="AX145"/>
  <c r="AX64"/>
  <c r="AX56"/>
  <c r="AX48"/>
  <c r="AX45"/>
  <c r="AX151"/>
  <c r="AX147"/>
  <c r="AX143"/>
  <c r="AX139"/>
  <c r="AX135"/>
  <c r="AX774"/>
  <c r="AX766"/>
  <c r="AX758"/>
  <c r="AX750"/>
  <c r="AX742"/>
  <c r="AX734"/>
  <c r="AX726"/>
  <c r="AX718"/>
  <c r="AX710"/>
  <c r="AX702"/>
  <c r="AX694"/>
  <c r="AX686"/>
  <c r="AX678"/>
  <c r="AX593"/>
  <c r="AX561"/>
  <c r="AX529"/>
  <c r="AX497"/>
  <c r="AX465"/>
  <c r="AX449"/>
  <c r="AX378"/>
  <c r="AX362"/>
  <c r="AX346"/>
  <c r="AX330"/>
  <c r="AX314"/>
  <c r="AX298"/>
  <c r="AX282"/>
  <c r="AX266"/>
  <c r="AX250"/>
  <c r="AX772"/>
  <c r="AX764"/>
  <c r="AX756"/>
  <c r="AX748"/>
  <c r="AX740"/>
  <c r="AX732"/>
  <c r="AX724"/>
  <c r="AX716"/>
  <c r="AX708"/>
  <c r="AX700"/>
  <c r="AX692"/>
  <c r="AX684"/>
  <c r="AX676"/>
  <c r="AX222"/>
  <c r="AX617"/>
  <c r="AX433"/>
  <c r="AX659"/>
  <c r="AX627"/>
  <c r="AX403"/>
  <c r="AX242"/>
  <c r="AX141"/>
  <c r="AX212"/>
  <c r="AX60"/>
  <c r="AX52"/>
  <c r="AX27"/>
  <c r="AP672"/>
  <c r="AQ672"/>
  <c r="AB668"/>
  <c r="AC668"/>
  <c r="AG668"/>
  <c r="AP664"/>
  <c r="AQ664"/>
  <c r="AB660"/>
  <c r="AC660"/>
  <c r="AG660"/>
  <c r="AP656"/>
  <c r="AQ656"/>
  <c r="AB652"/>
  <c r="AC652"/>
  <c r="AG652"/>
  <c r="AP648"/>
  <c r="AQ648"/>
  <c r="AB644"/>
  <c r="AC644"/>
  <c r="AG644"/>
  <c r="AP640"/>
  <c r="AQ640"/>
  <c r="AB636"/>
  <c r="AC636"/>
  <c r="AG636"/>
  <c r="AP632"/>
  <c r="AQ632"/>
  <c r="AB628"/>
  <c r="AC628"/>
  <c r="AG628"/>
  <c r="AP624"/>
  <c r="AQ624"/>
  <c r="AB620"/>
  <c r="AC620"/>
  <c r="AG620"/>
  <c r="AP616"/>
  <c r="AQ616"/>
  <c r="AB612"/>
  <c r="AC612"/>
  <c r="AG612"/>
  <c r="AP608"/>
  <c r="AQ608"/>
  <c r="AB604"/>
  <c r="AC604"/>
  <c r="AG604"/>
  <c r="AP600"/>
  <c r="AQ600"/>
  <c r="AB596"/>
  <c r="AC596"/>
  <c r="AG596"/>
  <c r="AP592"/>
  <c r="AQ592"/>
  <c r="AB588"/>
  <c r="AC588"/>
  <c r="AG588"/>
  <c r="AP584"/>
  <c r="AQ584"/>
  <c r="AB580"/>
  <c r="AC580"/>
  <c r="AG580"/>
  <c r="AP576"/>
  <c r="AQ576"/>
  <c r="AB572"/>
  <c r="AC572"/>
  <c r="AG572"/>
  <c r="AP568"/>
  <c r="AQ568"/>
  <c r="AB564"/>
  <c r="AC564"/>
  <c r="AG564"/>
  <c r="AP560"/>
  <c r="AQ560"/>
  <c r="AB556"/>
  <c r="AC556"/>
  <c r="AG556"/>
  <c r="AP552"/>
  <c r="AQ552"/>
  <c r="AB548"/>
  <c r="AC548"/>
  <c r="AG548"/>
  <c r="AP544"/>
  <c r="AQ544"/>
  <c r="AB540"/>
  <c r="AC540"/>
  <c r="AG540"/>
  <c r="AP536"/>
  <c r="AQ536"/>
  <c r="AB532"/>
  <c r="AC532"/>
  <c r="AG532"/>
  <c r="AP528"/>
  <c r="AQ528"/>
  <c r="AB524"/>
  <c r="AC524"/>
  <c r="AG524"/>
  <c r="AP520"/>
  <c r="AQ520"/>
  <c r="AB516"/>
  <c r="AC516"/>
  <c r="AG516"/>
  <c r="AP512"/>
  <c r="AQ512"/>
  <c r="AB508"/>
  <c r="AC508"/>
  <c r="AG508"/>
  <c r="AP504"/>
  <c r="AQ504"/>
  <c r="AB500"/>
  <c r="AC500"/>
  <c r="AG500"/>
  <c r="AP496"/>
  <c r="AQ496"/>
  <c r="AB492"/>
  <c r="AC492"/>
  <c r="AG492"/>
  <c r="AP488"/>
  <c r="AQ488"/>
  <c r="AB484"/>
  <c r="AC484"/>
  <c r="AG484"/>
  <c r="AP480"/>
  <c r="AQ480"/>
  <c r="AB476"/>
  <c r="AC476"/>
  <c r="AG476"/>
  <c r="AP472"/>
  <c r="AQ472"/>
  <c r="AB468"/>
  <c r="AC468"/>
  <c r="AG468"/>
  <c r="AP464"/>
  <c r="AQ464"/>
  <c r="AB460"/>
  <c r="AC460"/>
  <c r="AG460"/>
  <c r="AP456"/>
  <c r="AQ456"/>
  <c r="AB452"/>
  <c r="AC452"/>
  <c r="AG452"/>
  <c r="AP448"/>
  <c r="AQ448"/>
  <c r="AB444"/>
  <c r="AC444"/>
  <c r="AG444"/>
  <c r="AP440"/>
  <c r="AQ440"/>
  <c r="AB436"/>
  <c r="AC436"/>
  <c r="AG436"/>
  <c r="AP432"/>
  <c r="AQ432"/>
  <c r="AB428"/>
  <c r="AC428"/>
  <c r="AG428"/>
  <c r="AP424"/>
  <c r="AQ424"/>
  <c r="AB420"/>
  <c r="AC420"/>
  <c r="AG420"/>
  <c r="AP416"/>
  <c r="AQ416"/>
  <c r="AB412"/>
  <c r="AC412"/>
  <c r="AG412"/>
  <c r="AP408"/>
  <c r="AQ408"/>
  <c r="AB404"/>
  <c r="AC404"/>
  <c r="AG404"/>
  <c r="AP400"/>
  <c r="AQ400"/>
  <c r="AB396"/>
  <c r="AC396"/>
  <c r="AG396"/>
  <c r="AP392"/>
  <c r="AQ392"/>
  <c r="AB777"/>
  <c r="AC777"/>
  <c r="AG777"/>
  <c r="AH777"/>
  <c r="AB775"/>
  <c r="AC775"/>
  <c r="AG775"/>
  <c r="AH775"/>
  <c r="AB773"/>
  <c r="AC773"/>
  <c r="AG773"/>
  <c r="AH773"/>
  <c r="AB771"/>
  <c r="AC771"/>
  <c r="AG771"/>
  <c r="AH771"/>
  <c r="AB769"/>
  <c r="AC769"/>
  <c r="AG769"/>
  <c r="AH769"/>
  <c r="AB767"/>
  <c r="AC767"/>
  <c r="AG767"/>
  <c r="AH767"/>
  <c r="AB765"/>
  <c r="AC765"/>
  <c r="AG765"/>
  <c r="AH765"/>
  <c r="AB763"/>
  <c r="AC763"/>
  <c r="AG763"/>
  <c r="AH763"/>
  <c r="AB761"/>
  <c r="AC761"/>
  <c r="AG761"/>
  <c r="AH761"/>
  <c r="AB759"/>
  <c r="AC759"/>
  <c r="AG759"/>
  <c r="AH759"/>
  <c r="AB757"/>
  <c r="AC757"/>
  <c r="AG757"/>
  <c r="AH757"/>
  <c r="AB755"/>
  <c r="AC755"/>
  <c r="AG755"/>
  <c r="AH755"/>
  <c r="AB753"/>
  <c r="AC753"/>
  <c r="AG753"/>
  <c r="AH753"/>
  <c r="AB751"/>
  <c r="AC751"/>
  <c r="AG751"/>
  <c r="AH751"/>
  <c r="AB749"/>
  <c r="AC749"/>
  <c r="AG749"/>
  <c r="AH749"/>
  <c r="AB747"/>
  <c r="AC747"/>
  <c r="AG747"/>
  <c r="AH747"/>
  <c r="AB745"/>
  <c r="AC745"/>
  <c r="AG745"/>
  <c r="AH745"/>
  <c r="AB743"/>
  <c r="AC743"/>
  <c r="AG743"/>
  <c r="AH743"/>
  <c r="AB741"/>
  <c r="AC741"/>
  <c r="AG741"/>
  <c r="AH741"/>
  <c r="AB739"/>
  <c r="AC739"/>
  <c r="AG739"/>
  <c r="AH739"/>
  <c r="AB737"/>
  <c r="AC737"/>
  <c r="AG737"/>
  <c r="AH737"/>
  <c r="AB735"/>
  <c r="AC735"/>
  <c r="AG735"/>
  <c r="AH735"/>
  <c r="AB733"/>
  <c r="AC733"/>
  <c r="AG733"/>
  <c r="AH733"/>
  <c r="AB731"/>
  <c r="AC731"/>
  <c r="AG731"/>
  <c r="AH731"/>
  <c r="AB729"/>
  <c r="AC729"/>
  <c r="AG729"/>
  <c r="AH729"/>
  <c r="AB727"/>
  <c r="AC727"/>
  <c r="AG727"/>
  <c r="AH727"/>
  <c r="AB725"/>
  <c r="AC725"/>
  <c r="AG725"/>
  <c r="AH725"/>
  <c r="AB723"/>
  <c r="AC723"/>
  <c r="AG723"/>
  <c r="AH723"/>
  <c r="AB721"/>
  <c r="AC721"/>
  <c r="AG721"/>
  <c r="AH721"/>
  <c r="AB719"/>
  <c r="AC719"/>
  <c r="AG719"/>
  <c r="AH719"/>
  <c r="AB717"/>
  <c r="AC717"/>
  <c r="AG717"/>
  <c r="AH717"/>
  <c r="AB715"/>
  <c r="AC715"/>
  <c r="AG715"/>
  <c r="AH715"/>
  <c r="AB713"/>
  <c r="AC713"/>
  <c r="AG713"/>
  <c r="AH713"/>
  <c r="AB711"/>
  <c r="AC711"/>
  <c r="AG711"/>
  <c r="AH711"/>
  <c r="AB709"/>
  <c r="AC709"/>
  <c r="AG709"/>
  <c r="AH709"/>
  <c r="AB707"/>
  <c r="AC707"/>
  <c r="AG707"/>
  <c r="AH707"/>
  <c r="AB705"/>
  <c r="AC705"/>
  <c r="AG705"/>
  <c r="AH705"/>
  <c r="AB703"/>
  <c r="AC703"/>
  <c r="AG703"/>
  <c r="AH703"/>
  <c r="AB701"/>
  <c r="AC701"/>
  <c r="AG701"/>
  <c r="AH701"/>
  <c r="AB699"/>
  <c r="AC699"/>
  <c r="AG699"/>
  <c r="AH699"/>
  <c r="AB697"/>
  <c r="AC697"/>
  <c r="AG697"/>
  <c r="AH697"/>
  <c r="AB695"/>
  <c r="AC695"/>
  <c r="AG695"/>
  <c r="AH695"/>
  <c r="AB693"/>
  <c r="AC693"/>
  <c r="AG693"/>
  <c r="AH693"/>
  <c r="AB691"/>
  <c r="AC691"/>
  <c r="AG691"/>
  <c r="AH691"/>
  <c r="AB689"/>
  <c r="AC689"/>
  <c r="AG689"/>
  <c r="AH689"/>
  <c r="AB687"/>
  <c r="AC687"/>
  <c r="AG687"/>
  <c r="AH687"/>
  <c r="AB685"/>
  <c r="AC685"/>
  <c r="AG685"/>
  <c r="AH685"/>
  <c r="AB683"/>
  <c r="AC683"/>
  <c r="AG683"/>
  <c r="AH683"/>
  <c r="AB681"/>
  <c r="AC681"/>
  <c r="AG681"/>
  <c r="AH681"/>
  <c r="AB679"/>
  <c r="AC679"/>
  <c r="AG679"/>
  <c r="AH679"/>
  <c r="AB677"/>
  <c r="AC677"/>
  <c r="AG677"/>
  <c r="AH677"/>
  <c r="AB675"/>
  <c r="AC675"/>
  <c r="AG675"/>
  <c r="AH675"/>
  <c r="AB666"/>
  <c r="AC666"/>
  <c r="AG666"/>
  <c r="AB658"/>
  <c r="AC658"/>
  <c r="AG658"/>
  <c r="AB650"/>
  <c r="AC650"/>
  <c r="AG650"/>
  <c r="AB642"/>
  <c r="AC642"/>
  <c r="AG642"/>
  <c r="AB634"/>
  <c r="AC634"/>
  <c r="AG634"/>
  <c r="AB626"/>
  <c r="AC626"/>
  <c r="AG626"/>
  <c r="AB618"/>
  <c r="AC618"/>
  <c r="AG618"/>
  <c r="AB610"/>
  <c r="AC610"/>
  <c r="AG610"/>
  <c r="AB602"/>
  <c r="AC602"/>
  <c r="AG602"/>
  <c r="AB594"/>
  <c r="AC594"/>
  <c r="AG594"/>
  <c r="AB586"/>
  <c r="AC586"/>
  <c r="AG586"/>
  <c r="AB578"/>
  <c r="AC578"/>
  <c r="AG578"/>
  <c r="AB570"/>
  <c r="AC570"/>
  <c r="AG570"/>
  <c r="AB562"/>
  <c r="AC562"/>
  <c r="AG562"/>
  <c r="AB554"/>
  <c r="AC554"/>
  <c r="AG554"/>
  <c r="AB546"/>
  <c r="AC546"/>
  <c r="AG546"/>
  <c r="AB538"/>
  <c r="AC538"/>
  <c r="AG538"/>
  <c r="AB530"/>
  <c r="AC530"/>
  <c r="AG530"/>
  <c r="AB522"/>
  <c r="AC522"/>
  <c r="AG522"/>
  <c r="AB514"/>
  <c r="AC514"/>
  <c r="AG514"/>
  <c r="AB506"/>
  <c r="AC506"/>
  <c r="AG506"/>
  <c r="AB498"/>
  <c r="AC498"/>
  <c r="AG498"/>
  <c r="AB490"/>
  <c r="AC490"/>
  <c r="AG490"/>
  <c r="AB482"/>
  <c r="AC482"/>
  <c r="AG482"/>
  <c r="AB474"/>
  <c r="AC474"/>
  <c r="AG474"/>
  <c r="AB466"/>
  <c r="AC466"/>
  <c r="AG466"/>
  <c r="AB458"/>
  <c r="AC458"/>
  <c r="AG458"/>
  <c r="AB450"/>
  <c r="AC450"/>
  <c r="AG450"/>
  <c r="AB442"/>
  <c r="AC442"/>
  <c r="AG442"/>
  <c r="AB434"/>
  <c r="AC434"/>
  <c r="AG434"/>
  <c r="AB426"/>
  <c r="AC426"/>
  <c r="AG426"/>
  <c r="AB418"/>
  <c r="AC418"/>
  <c r="AG418"/>
  <c r="AB410"/>
  <c r="AC410"/>
  <c r="AG410"/>
  <c r="AB402"/>
  <c r="AC402"/>
  <c r="AG402"/>
  <c r="AB394"/>
  <c r="AC394"/>
  <c r="AG394"/>
  <c r="AB385"/>
  <c r="AC385"/>
  <c r="AG385"/>
  <c r="AB377"/>
  <c r="AC377"/>
  <c r="AG377"/>
  <c r="AB369"/>
  <c r="AC369"/>
  <c r="AG369"/>
  <c r="AB361"/>
  <c r="AC361"/>
  <c r="AG361"/>
  <c r="AB353"/>
  <c r="AC353"/>
  <c r="AG353"/>
  <c r="AB345"/>
  <c r="AC345"/>
  <c r="AG345"/>
  <c r="AB337"/>
  <c r="AC337"/>
  <c r="AG337"/>
  <c r="AB329"/>
  <c r="AC329"/>
  <c r="AG329"/>
  <c r="AB321"/>
  <c r="AC321"/>
  <c r="AG321"/>
  <c r="AB313"/>
  <c r="AC313"/>
  <c r="AG313"/>
  <c r="AB305"/>
  <c r="AC305"/>
  <c r="AG305"/>
  <c r="AB297"/>
  <c r="AC297"/>
  <c r="AG297"/>
  <c r="AB289"/>
  <c r="AC289"/>
  <c r="AG289"/>
  <c r="AB281"/>
  <c r="AC281"/>
  <c r="AG281"/>
  <c r="AB273"/>
  <c r="AC273"/>
  <c r="AG273"/>
  <c r="AB265"/>
  <c r="AC265"/>
  <c r="AG265"/>
  <c r="AB257"/>
  <c r="AC257"/>
  <c r="AG257"/>
  <c r="AB391"/>
  <c r="AC391"/>
  <c r="AG391"/>
  <c r="AQ248"/>
  <c r="AP248"/>
  <c r="AR248"/>
  <c r="AB241"/>
  <c r="AC241"/>
  <c r="AG241"/>
  <c r="AP233"/>
  <c r="AQ233"/>
  <c r="AB225"/>
  <c r="AC225"/>
  <c r="AG225"/>
  <c r="AP217"/>
  <c r="AQ217"/>
  <c r="AB209"/>
  <c r="AC209"/>
  <c r="AG209"/>
  <c r="AP201"/>
  <c r="AQ201"/>
  <c r="AB200"/>
  <c r="AC200"/>
  <c r="AG200"/>
  <c r="AB192"/>
  <c r="AC192"/>
  <c r="AG192"/>
  <c r="AS177"/>
  <c r="AT177"/>
  <c r="AP176"/>
  <c r="AQ176"/>
  <c r="AB160"/>
  <c r="AC160"/>
  <c r="AG160"/>
  <c r="AS145"/>
  <c r="AT145"/>
  <c r="AP144"/>
  <c r="AQ144"/>
  <c r="AI120"/>
  <c r="AD120"/>
  <c r="AJ120"/>
  <c r="AM120"/>
  <c r="AW120"/>
  <c r="AB243"/>
  <c r="AC243"/>
  <c r="AG243"/>
  <c r="AP239"/>
  <c r="AQ239"/>
  <c r="AB235"/>
  <c r="AC235"/>
  <c r="AG235"/>
  <c r="AP231"/>
  <c r="AQ231"/>
  <c r="AB227"/>
  <c r="AC227"/>
  <c r="AG227"/>
  <c r="AP223"/>
  <c r="AQ223"/>
  <c r="AB219"/>
  <c r="AC219"/>
  <c r="AG219"/>
  <c r="AP215"/>
  <c r="AQ215"/>
  <c r="AB211"/>
  <c r="AC211"/>
  <c r="AG211"/>
  <c r="AP207"/>
  <c r="AQ207"/>
  <c r="AB203"/>
  <c r="AC203"/>
  <c r="AG203"/>
  <c r="AB131"/>
  <c r="AC131"/>
  <c r="AG131"/>
  <c r="AI112"/>
  <c r="AD112"/>
  <c r="AJ112"/>
  <c r="AM112"/>
  <c r="AW112"/>
  <c r="AI102"/>
  <c r="AD102"/>
  <c r="AJ102"/>
  <c r="AM102"/>
  <c r="AW102"/>
  <c r="AP97"/>
  <c r="AQ97"/>
  <c r="AS94"/>
  <c r="AT94"/>
  <c r="AQ133"/>
  <c r="AP133"/>
  <c r="AR133"/>
  <c r="AP101"/>
  <c r="AQ101"/>
  <c r="AB93"/>
  <c r="AC93"/>
  <c r="AG93"/>
  <c r="AP85"/>
  <c r="AQ85"/>
  <c r="AB77"/>
  <c r="AC77"/>
  <c r="AG77"/>
  <c r="AK77" s="1"/>
  <c r="AB69"/>
  <c r="AC69"/>
  <c r="AG69"/>
  <c r="AK69" s="1"/>
  <c r="AI62"/>
  <c r="AL62" s="1"/>
  <c r="AD62"/>
  <c r="AJ62"/>
  <c r="AM62"/>
  <c r="AW62"/>
  <c r="AS58"/>
  <c r="AV58" s="1"/>
  <c r="AT58"/>
  <c r="AI54"/>
  <c r="AL54" s="1"/>
  <c r="AD54"/>
  <c r="AJ54"/>
  <c r="AM54"/>
  <c r="AW54"/>
  <c r="AS50"/>
  <c r="AV50" s="1"/>
  <c r="AT50"/>
  <c r="AP71"/>
  <c r="AQ71"/>
  <c r="AU71" s="1"/>
  <c r="AB67"/>
  <c r="AC67"/>
  <c r="AG67"/>
  <c r="AK67" s="1"/>
  <c r="AB57"/>
  <c r="AC57"/>
  <c r="AG57"/>
  <c r="AK57" s="1"/>
  <c r="AB49"/>
  <c r="AC49"/>
  <c r="AG49"/>
  <c r="AK49" s="1"/>
  <c r="AI47"/>
  <c r="AL47" s="1"/>
  <c r="AD47"/>
  <c r="AJ47"/>
  <c r="AM47"/>
  <c r="AW47"/>
  <c r="AS43"/>
  <c r="AV43" s="1"/>
  <c r="AT43"/>
  <c r="AP28"/>
  <c r="AQ28"/>
  <c r="AU28" s="1"/>
  <c r="AB63"/>
  <c r="AC63"/>
  <c r="AG63"/>
  <c r="AK63" s="1"/>
  <c r="AP59"/>
  <c r="AQ59"/>
  <c r="AU59" s="1"/>
  <c r="AB55"/>
  <c r="AC55"/>
  <c r="AG55"/>
  <c r="AK55" s="1"/>
  <c r="AP51"/>
  <c r="AQ51"/>
  <c r="AU51" s="1"/>
  <c r="AB42"/>
  <c r="AC42"/>
  <c r="AG42"/>
  <c r="AK42" s="1"/>
  <c r="AB44"/>
  <c r="AC44"/>
  <c r="AG44"/>
  <c r="AK44" s="1"/>
  <c r="AB37"/>
  <c r="AC37"/>
  <c r="AG37"/>
  <c r="AK37" s="1"/>
  <c r="AB39"/>
  <c r="AC39"/>
  <c r="AG39"/>
  <c r="AK39" s="1"/>
  <c r="AP35"/>
  <c r="AQ35"/>
  <c r="AU35" s="1"/>
  <c r="AB26"/>
  <c r="AC26"/>
  <c r="AG26"/>
  <c r="AK26" s="1"/>
  <c r="AH668"/>
  <c r="AH660"/>
  <c r="AH652"/>
  <c r="AH644"/>
  <c r="AH636"/>
  <c r="AH628"/>
  <c r="AH620"/>
  <c r="AH612"/>
  <c r="AH604"/>
  <c r="AH596"/>
  <c r="AH588"/>
  <c r="AH580"/>
  <c r="AH572"/>
  <c r="AH564"/>
  <c r="AH556"/>
  <c r="AH548"/>
  <c r="AH540"/>
  <c r="AH532"/>
  <c r="AH524"/>
  <c r="AH516"/>
  <c r="AH508"/>
  <c r="AH500"/>
  <c r="AH492"/>
  <c r="AH484"/>
  <c r="AH476"/>
  <c r="AH468"/>
  <c r="AH460"/>
  <c r="AH452"/>
  <c r="AH444"/>
  <c r="AH436"/>
  <c r="AH428"/>
  <c r="AH420"/>
  <c r="AH412"/>
  <c r="AH404"/>
  <c r="AH396"/>
  <c r="AP389"/>
  <c r="AQ389"/>
  <c r="AP381"/>
  <c r="AQ381"/>
  <c r="AP373"/>
  <c r="AQ373"/>
  <c r="AP365"/>
  <c r="AQ365"/>
  <c r="AP357"/>
  <c r="AQ357"/>
  <c r="AP349"/>
  <c r="AQ349"/>
  <c r="AP341"/>
  <c r="AQ341"/>
  <c r="AP333"/>
  <c r="AQ333"/>
  <c r="AP325"/>
  <c r="AQ325"/>
  <c r="AP317"/>
  <c r="AQ317"/>
  <c r="AP309"/>
  <c r="AQ309"/>
  <c r="AP301"/>
  <c r="AQ301"/>
  <c r="AP293"/>
  <c r="AQ293"/>
  <c r="AP285"/>
  <c r="AQ285"/>
  <c r="AP277"/>
  <c r="AQ277"/>
  <c r="AP269"/>
  <c r="AQ269"/>
  <c r="AP261"/>
  <c r="AQ261"/>
  <c r="AP253"/>
  <c r="AQ253"/>
  <c r="AP670"/>
  <c r="AQ670"/>
  <c r="AB662"/>
  <c r="AC662"/>
  <c r="AG662"/>
  <c r="AH658"/>
  <c r="AP654"/>
  <c r="AQ654"/>
  <c r="AB646"/>
  <c r="AC646"/>
  <c r="AG646"/>
  <c r="AH642"/>
  <c r="AP638"/>
  <c r="AQ638"/>
  <c r="AB630"/>
  <c r="AC630"/>
  <c r="AG630"/>
  <c r="AH626"/>
  <c r="AP622"/>
  <c r="AQ622"/>
  <c r="AB614"/>
  <c r="AC614"/>
  <c r="AG614"/>
  <c r="AH610"/>
  <c r="AP606"/>
  <c r="AQ606"/>
  <c r="AB598"/>
  <c r="AC598"/>
  <c r="AG598"/>
  <c r="AH594"/>
  <c r="AP590"/>
  <c r="AQ590"/>
  <c r="AB582"/>
  <c r="AC582"/>
  <c r="AG582"/>
  <c r="AH578"/>
  <c r="AP574"/>
  <c r="AQ574"/>
  <c r="AB566"/>
  <c r="AC566"/>
  <c r="AG566"/>
  <c r="AH562"/>
  <c r="AP558"/>
  <c r="AQ558"/>
  <c r="AB550"/>
  <c r="AC550"/>
  <c r="AG550"/>
  <c r="AH546"/>
  <c r="AP542"/>
  <c r="AQ542"/>
  <c r="AB534"/>
  <c r="AC534"/>
  <c r="AG534"/>
  <c r="AH530"/>
  <c r="AP526"/>
  <c r="AQ526"/>
  <c r="AB518"/>
  <c r="AC518"/>
  <c r="AG518"/>
  <c r="AH514"/>
  <c r="AP510"/>
  <c r="AQ510"/>
  <c r="AB502"/>
  <c r="AC502"/>
  <c r="AG502"/>
  <c r="AH498"/>
  <c r="AP494"/>
  <c r="AQ494"/>
  <c r="AB486"/>
  <c r="AC486"/>
  <c r="AG486"/>
  <c r="AH482"/>
  <c r="AP478"/>
  <c r="AQ478"/>
  <c r="AB470"/>
  <c r="AC470"/>
  <c r="AG470"/>
  <c r="AH466"/>
  <c r="AP462"/>
  <c r="AQ462"/>
  <c r="AB454"/>
  <c r="AC454"/>
  <c r="AG454"/>
  <c r="AH450"/>
  <c r="AP446"/>
  <c r="AQ446"/>
  <c r="AB438"/>
  <c r="AC438"/>
  <c r="AG438"/>
  <c r="AH434"/>
  <c r="AP430"/>
  <c r="AQ430"/>
  <c r="AB422"/>
  <c r="AC422"/>
  <c r="AG422"/>
  <c r="AH418"/>
  <c r="AP414"/>
  <c r="AQ414"/>
  <c r="AB406"/>
  <c r="AC406"/>
  <c r="AG406"/>
  <c r="AH402"/>
  <c r="AP398"/>
  <c r="AQ398"/>
  <c r="AP387"/>
  <c r="AQ387"/>
  <c r="AP383"/>
  <c r="AQ383"/>
  <c r="AP379"/>
  <c r="AQ379"/>
  <c r="AP375"/>
  <c r="AQ375"/>
  <c r="AP371"/>
  <c r="AQ371"/>
  <c r="AP367"/>
  <c r="AQ367"/>
  <c r="AP363"/>
  <c r="AQ363"/>
  <c r="AP359"/>
  <c r="AQ359"/>
  <c r="AP355"/>
  <c r="AQ355"/>
  <c r="AP351"/>
  <c r="AQ351"/>
  <c r="AP347"/>
  <c r="AQ347"/>
  <c r="AP343"/>
  <c r="AQ343"/>
  <c r="AP339"/>
  <c r="AQ339"/>
  <c r="AP335"/>
  <c r="AQ335"/>
  <c r="AP331"/>
  <c r="AQ331"/>
  <c r="AP327"/>
  <c r="AQ327"/>
  <c r="AP323"/>
  <c r="AQ323"/>
  <c r="AP319"/>
  <c r="AQ319"/>
  <c r="AP315"/>
  <c r="AQ315"/>
  <c r="AP311"/>
  <c r="AQ311"/>
  <c r="AP307"/>
  <c r="AQ307"/>
  <c r="AP303"/>
  <c r="AQ303"/>
  <c r="AP299"/>
  <c r="AQ299"/>
  <c r="AP295"/>
  <c r="AQ295"/>
  <c r="AP291"/>
  <c r="AQ291"/>
  <c r="AP287"/>
  <c r="AQ287"/>
  <c r="AP283"/>
  <c r="AQ283"/>
  <c r="AP279"/>
  <c r="AQ279"/>
  <c r="AP275"/>
  <c r="AQ275"/>
  <c r="AP271"/>
  <c r="AQ271"/>
  <c r="AP267"/>
  <c r="AQ267"/>
  <c r="AP263"/>
  <c r="AQ263"/>
  <c r="AP259"/>
  <c r="AQ259"/>
  <c r="AP255"/>
  <c r="AQ255"/>
  <c r="AP251"/>
  <c r="AQ251"/>
  <c r="AP245"/>
  <c r="AQ245"/>
  <c r="AH241"/>
  <c r="AB237"/>
  <c r="AC237"/>
  <c r="AG237"/>
  <c r="AP229"/>
  <c r="AQ229"/>
  <c r="AH225"/>
  <c r="AB221"/>
  <c r="AC221"/>
  <c r="AG221"/>
  <c r="AP213"/>
  <c r="AQ213"/>
  <c r="AH209"/>
  <c r="AB205"/>
  <c r="AC205"/>
  <c r="AG205"/>
  <c r="AS185"/>
  <c r="AT185"/>
  <c r="AP184"/>
  <c r="AQ184"/>
  <c r="AS169"/>
  <c r="AT169"/>
  <c r="AP168"/>
  <c r="AQ168"/>
  <c r="AS153"/>
  <c r="AT153"/>
  <c r="AP152"/>
  <c r="AQ152"/>
  <c r="AS137"/>
  <c r="AT137"/>
  <c r="AP136"/>
  <c r="AQ136"/>
  <c r="AP123"/>
  <c r="AQ123"/>
  <c r="AS120"/>
  <c r="AT120"/>
  <c r="AB89"/>
  <c r="AC89"/>
  <c r="AG89"/>
  <c r="AB65"/>
  <c r="AC65"/>
  <c r="AG65"/>
  <c r="AK65" s="1"/>
  <c r="AP247"/>
  <c r="AQ247"/>
  <c r="AR239"/>
  <c r="AR231"/>
  <c r="AR223"/>
  <c r="AR215"/>
  <c r="AR207"/>
  <c r="AP196"/>
  <c r="AQ196"/>
  <c r="AP188"/>
  <c r="AQ188"/>
  <c r="AP180"/>
  <c r="AQ180"/>
  <c r="AP172"/>
  <c r="AQ172"/>
  <c r="AP164"/>
  <c r="AQ164"/>
  <c r="AP156"/>
  <c r="AQ156"/>
  <c r="AP148"/>
  <c r="AQ148"/>
  <c r="AP140"/>
  <c r="AQ140"/>
  <c r="AI128"/>
  <c r="AD128"/>
  <c r="AJ128"/>
  <c r="AM128"/>
  <c r="AW128"/>
  <c r="AP115"/>
  <c r="AQ115"/>
  <c r="AS112"/>
  <c r="AT112"/>
  <c r="AB105"/>
  <c r="AC105"/>
  <c r="AG105"/>
  <c r="AH89"/>
  <c r="AP198"/>
  <c r="AQ198"/>
  <c r="AP194"/>
  <c r="AQ194"/>
  <c r="AP190"/>
  <c r="AQ190"/>
  <c r="AP186"/>
  <c r="AQ186"/>
  <c r="AP182"/>
  <c r="AQ182"/>
  <c r="AP178"/>
  <c r="AQ178"/>
  <c r="AP174"/>
  <c r="AQ174"/>
  <c r="AP170"/>
  <c r="AQ170"/>
  <c r="AP166"/>
  <c r="AQ166"/>
  <c r="AP162"/>
  <c r="AQ162"/>
  <c r="AP158"/>
  <c r="AQ158"/>
  <c r="AP154"/>
  <c r="AQ154"/>
  <c r="AP150"/>
  <c r="AQ150"/>
  <c r="AP146"/>
  <c r="AQ146"/>
  <c r="AP142"/>
  <c r="AQ142"/>
  <c r="AP138"/>
  <c r="AQ138"/>
  <c r="AP134"/>
  <c r="AQ134"/>
  <c r="AB127"/>
  <c r="AC127"/>
  <c r="AG127"/>
  <c r="AP119"/>
  <c r="AQ119"/>
  <c r="AB111"/>
  <c r="AC111"/>
  <c r="AG111"/>
  <c r="AI94"/>
  <c r="AD94"/>
  <c r="AJ94"/>
  <c r="AM94"/>
  <c r="AW94"/>
  <c r="AB73"/>
  <c r="AC73"/>
  <c r="AG73"/>
  <c r="AK73" s="1"/>
  <c r="AH65"/>
  <c r="AB129"/>
  <c r="AC129"/>
  <c r="AG129"/>
  <c r="AB125"/>
  <c r="AC125"/>
  <c r="AG125"/>
  <c r="AB121"/>
  <c r="AC121"/>
  <c r="AG121"/>
  <c r="AB117"/>
  <c r="AC117"/>
  <c r="AG117"/>
  <c r="AB113"/>
  <c r="AC113"/>
  <c r="AG113"/>
  <c r="AB109"/>
  <c r="AC109"/>
  <c r="AG109"/>
  <c r="AP81"/>
  <c r="AQ81"/>
  <c r="AU81" s="1"/>
  <c r="AS62"/>
  <c r="AV62" s="1"/>
  <c r="AT62"/>
  <c r="AI58"/>
  <c r="AL58" s="1"/>
  <c r="AD58"/>
  <c r="AJ58"/>
  <c r="AM58"/>
  <c r="AW58"/>
  <c r="AS54"/>
  <c r="AV54" s="1"/>
  <c r="AT54"/>
  <c r="AI50"/>
  <c r="AL50" s="1"/>
  <c r="AD50"/>
  <c r="AJ50"/>
  <c r="AM50"/>
  <c r="AW50"/>
  <c r="AP107"/>
  <c r="AQ107"/>
  <c r="AP103"/>
  <c r="AQ103"/>
  <c r="AP99"/>
  <c r="AQ99"/>
  <c r="AP95"/>
  <c r="AQ95"/>
  <c r="AP91"/>
  <c r="AQ91"/>
  <c r="AP87"/>
  <c r="AQ87"/>
  <c r="AP83"/>
  <c r="AQ83"/>
  <c r="AU83" s="1"/>
  <c r="AP79"/>
  <c r="AQ79"/>
  <c r="AU79" s="1"/>
  <c r="AB75"/>
  <c r="AC75"/>
  <c r="AG75"/>
  <c r="AK75" s="1"/>
  <c r="AP61"/>
  <c r="AQ61"/>
  <c r="AU61" s="1"/>
  <c r="AB53"/>
  <c r="AC53"/>
  <c r="AG53"/>
  <c r="AK53" s="1"/>
  <c r="AI43"/>
  <c r="AL43" s="1"/>
  <c r="AD43"/>
  <c r="AJ43"/>
  <c r="AM43"/>
  <c r="AW43"/>
  <c r="AH63"/>
  <c r="AR59"/>
  <c r="AH55"/>
  <c r="AR51"/>
  <c r="AB46"/>
  <c r="AC46"/>
  <c r="AG46"/>
  <c r="AK46" s="1"/>
  <c r="AI38"/>
  <c r="AL38" s="1"/>
  <c r="AD38"/>
  <c r="AJ38"/>
  <c r="AM38"/>
  <c r="AW38"/>
  <c r="AS34"/>
  <c r="AV34" s="1"/>
  <c r="AT34"/>
  <c r="AI31"/>
  <c r="AL31" s="1"/>
  <c r="AD31"/>
  <c r="AJ31"/>
  <c r="AM31"/>
  <c r="AW31"/>
  <c r="AH44"/>
  <c r="AB41"/>
  <c r="AC41"/>
  <c r="AG41"/>
  <c r="AK41" s="1"/>
  <c r="AR28"/>
  <c r="AH39"/>
  <c r="AR35"/>
  <c r="AP32"/>
  <c r="AQ32"/>
  <c r="AU32" s="1"/>
  <c r="AB30"/>
  <c r="AC30"/>
  <c r="AG30"/>
  <c r="AK30" s="1"/>
  <c r="AH30"/>
  <c r="AH26"/>
  <c r="AX776"/>
  <c r="AX768"/>
  <c r="AX760"/>
  <c r="AX752"/>
  <c r="AX744"/>
  <c r="AX736"/>
  <c r="AX728"/>
  <c r="AX720"/>
  <c r="AX712"/>
  <c r="AX704"/>
  <c r="AX696"/>
  <c r="AX688"/>
  <c r="AX680"/>
  <c r="AB672"/>
  <c r="AC672"/>
  <c r="AG672"/>
  <c r="AP668"/>
  <c r="AQ668"/>
  <c r="AB664"/>
  <c r="AC664"/>
  <c r="AG664"/>
  <c r="AP660"/>
  <c r="AQ660"/>
  <c r="AB656"/>
  <c r="AC656"/>
  <c r="AG656"/>
  <c r="AP652"/>
  <c r="AQ652"/>
  <c r="AB648"/>
  <c r="AC648"/>
  <c r="AG648"/>
  <c r="AP644"/>
  <c r="AQ644"/>
  <c r="AB640"/>
  <c r="AC640"/>
  <c r="AG640"/>
  <c r="AP636"/>
  <c r="AQ636"/>
  <c r="AB632"/>
  <c r="AC632"/>
  <c r="AG632"/>
  <c r="AP628"/>
  <c r="AQ628"/>
  <c r="AB624"/>
  <c r="AC624"/>
  <c r="AG624"/>
  <c r="AP620"/>
  <c r="AQ620"/>
  <c r="AB616"/>
  <c r="AC616"/>
  <c r="AG616"/>
  <c r="AP612"/>
  <c r="AQ612"/>
  <c r="AB608"/>
  <c r="AC608"/>
  <c r="AG608"/>
  <c r="AP604"/>
  <c r="AQ604"/>
  <c r="AB600"/>
  <c r="AC600"/>
  <c r="AG600"/>
  <c r="AP596"/>
  <c r="AQ596"/>
  <c r="AB592"/>
  <c r="AC592"/>
  <c r="AG592"/>
  <c r="AP588"/>
  <c r="AQ588"/>
  <c r="AB584"/>
  <c r="AC584"/>
  <c r="AG584"/>
  <c r="AP580"/>
  <c r="AQ580"/>
  <c r="AB576"/>
  <c r="AC576"/>
  <c r="AG576"/>
  <c r="AP572"/>
  <c r="AQ572"/>
  <c r="AB568"/>
  <c r="AC568"/>
  <c r="AG568"/>
  <c r="AP564"/>
  <c r="AQ564"/>
  <c r="AB560"/>
  <c r="AC560"/>
  <c r="AG560"/>
  <c r="AP556"/>
  <c r="AQ556"/>
  <c r="AB552"/>
  <c r="AC552"/>
  <c r="AG552"/>
  <c r="AP548"/>
  <c r="AQ548"/>
  <c r="AB544"/>
  <c r="AC544"/>
  <c r="AG544"/>
  <c r="AP540"/>
  <c r="AQ540"/>
  <c r="AB536"/>
  <c r="AC536"/>
  <c r="AG536"/>
  <c r="AP532"/>
  <c r="AQ532"/>
  <c r="AB528"/>
  <c r="AC528"/>
  <c r="AG528"/>
  <c r="AP524"/>
  <c r="AQ524"/>
  <c r="AB520"/>
  <c r="AC520"/>
  <c r="AG520"/>
  <c r="AP516"/>
  <c r="AQ516"/>
  <c r="AB512"/>
  <c r="AC512"/>
  <c r="AG512"/>
  <c r="AP508"/>
  <c r="AQ508"/>
  <c r="AB504"/>
  <c r="AC504"/>
  <c r="AG504"/>
  <c r="AP500"/>
  <c r="AQ500"/>
  <c r="AB496"/>
  <c r="AC496"/>
  <c r="AG496"/>
  <c r="AP492"/>
  <c r="AQ492"/>
  <c r="AB488"/>
  <c r="AC488"/>
  <c r="AG488"/>
  <c r="AP484"/>
  <c r="AQ484"/>
  <c r="AB480"/>
  <c r="AC480"/>
  <c r="AG480"/>
  <c r="AP476"/>
  <c r="AQ476"/>
  <c r="AB472"/>
  <c r="AC472"/>
  <c r="AG472"/>
  <c r="AP468"/>
  <c r="AQ468"/>
  <c r="AB464"/>
  <c r="AC464"/>
  <c r="AG464"/>
  <c r="AP460"/>
  <c r="AQ460"/>
  <c r="AB456"/>
  <c r="AC456"/>
  <c r="AG456"/>
  <c r="AP452"/>
  <c r="AQ452"/>
  <c r="AB448"/>
  <c r="AC448"/>
  <c r="AG448"/>
  <c r="AP444"/>
  <c r="AQ444"/>
  <c r="AB440"/>
  <c r="AC440"/>
  <c r="AG440"/>
  <c r="AP436"/>
  <c r="AQ436"/>
  <c r="AB432"/>
  <c r="AC432"/>
  <c r="AG432"/>
  <c r="AP428"/>
  <c r="AQ428"/>
  <c r="AB424"/>
  <c r="AC424"/>
  <c r="AG424"/>
  <c r="AP420"/>
  <c r="AQ420"/>
  <c r="AB416"/>
  <c r="AC416"/>
  <c r="AG416"/>
  <c r="AP412"/>
  <c r="AQ412"/>
  <c r="AB408"/>
  <c r="AC408"/>
  <c r="AG408"/>
  <c r="AP404"/>
  <c r="AQ404"/>
  <c r="AB400"/>
  <c r="AC400"/>
  <c r="AG400"/>
  <c r="AP396"/>
  <c r="AQ396"/>
  <c r="AB392"/>
  <c r="AC392"/>
  <c r="AG392"/>
  <c r="AP777"/>
  <c r="AQ777"/>
  <c r="AR777"/>
  <c r="AP775"/>
  <c r="AQ775"/>
  <c r="AR775"/>
  <c r="AP773"/>
  <c r="AQ773"/>
  <c r="AR773"/>
  <c r="AP771"/>
  <c r="AQ771"/>
  <c r="AR771"/>
  <c r="AP769"/>
  <c r="AQ769"/>
  <c r="AR769"/>
  <c r="AP767"/>
  <c r="AQ767"/>
  <c r="AR767"/>
  <c r="AP765"/>
  <c r="AQ765"/>
  <c r="AR765"/>
  <c r="AP763"/>
  <c r="AQ763"/>
  <c r="AR763"/>
  <c r="AP761"/>
  <c r="AQ761"/>
  <c r="AR761"/>
  <c r="AP759"/>
  <c r="AQ759"/>
  <c r="AR759"/>
  <c r="AP757"/>
  <c r="AQ757"/>
  <c r="AR757"/>
  <c r="AP755"/>
  <c r="AQ755"/>
  <c r="AR755"/>
  <c r="AP753"/>
  <c r="AQ753"/>
  <c r="AR753"/>
  <c r="AP751"/>
  <c r="AQ751"/>
  <c r="AR751"/>
  <c r="AP749"/>
  <c r="AQ749"/>
  <c r="AR749"/>
  <c r="AP747"/>
  <c r="AQ747"/>
  <c r="AR747"/>
  <c r="AP745"/>
  <c r="AQ745"/>
  <c r="AR745"/>
  <c r="AP743"/>
  <c r="AQ743"/>
  <c r="AR743"/>
  <c r="AP741"/>
  <c r="AQ741"/>
  <c r="AR741"/>
  <c r="AP739"/>
  <c r="AQ739"/>
  <c r="AR739"/>
  <c r="AP737"/>
  <c r="AQ737"/>
  <c r="AR737"/>
  <c r="AP735"/>
  <c r="AQ735"/>
  <c r="AR735"/>
  <c r="AP733"/>
  <c r="AQ733"/>
  <c r="AR733"/>
  <c r="AP731"/>
  <c r="AQ731"/>
  <c r="AR731"/>
  <c r="AP729"/>
  <c r="AQ729"/>
  <c r="AR729"/>
  <c r="AP727"/>
  <c r="AQ727"/>
  <c r="AR727"/>
  <c r="AP725"/>
  <c r="AQ725"/>
  <c r="AR725"/>
  <c r="AP723"/>
  <c r="AQ723"/>
  <c r="AR723"/>
  <c r="AP721"/>
  <c r="AQ721"/>
  <c r="AR721"/>
  <c r="AP719"/>
  <c r="AQ719"/>
  <c r="AR719"/>
  <c r="AP717"/>
  <c r="AQ717"/>
  <c r="AR717"/>
  <c r="AP715"/>
  <c r="AQ715"/>
  <c r="AR715"/>
  <c r="AP713"/>
  <c r="AQ713"/>
  <c r="AR713"/>
  <c r="AP711"/>
  <c r="AQ711"/>
  <c r="AR711"/>
  <c r="AP709"/>
  <c r="AQ709"/>
  <c r="AR709"/>
  <c r="AP707"/>
  <c r="AQ707"/>
  <c r="AR707"/>
  <c r="AP705"/>
  <c r="AQ705"/>
  <c r="AR705"/>
  <c r="AP703"/>
  <c r="AQ703"/>
  <c r="AR703"/>
  <c r="AP701"/>
  <c r="AQ701"/>
  <c r="AR701"/>
  <c r="AP699"/>
  <c r="AQ699"/>
  <c r="AR699"/>
  <c r="AP697"/>
  <c r="AQ697"/>
  <c r="AR697"/>
  <c r="AP695"/>
  <c r="AQ695"/>
  <c r="AR695"/>
  <c r="AP693"/>
  <c r="AQ693"/>
  <c r="AR693"/>
  <c r="AP691"/>
  <c r="AQ691"/>
  <c r="AR691"/>
  <c r="AP689"/>
  <c r="AQ689"/>
  <c r="AR689"/>
  <c r="AP687"/>
  <c r="AQ687"/>
  <c r="AR687"/>
  <c r="AP685"/>
  <c r="AQ685"/>
  <c r="AR685"/>
  <c r="AP683"/>
  <c r="AQ683"/>
  <c r="AR683"/>
  <c r="AP681"/>
  <c r="AQ681"/>
  <c r="AR681"/>
  <c r="AP679"/>
  <c r="AQ679"/>
  <c r="AR679"/>
  <c r="AP677"/>
  <c r="AQ677"/>
  <c r="AR677"/>
  <c r="AP675"/>
  <c r="AQ675"/>
  <c r="AR675"/>
  <c r="AX671"/>
  <c r="AR670"/>
  <c r="AP666"/>
  <c r="AQ666"/>
  <c r="AX663"/>
  <c r="AH662"/>
  <c r="AP658"/>
  <c r="AQ658"/>
  <c r="AR654"/>
  <c r="AP650"/>
  <c r="AQ650"/>
  <c r="AX647"/>
  <c r="AH646"/>
  <c r="AP642"/>
  <c r="AQ642"/>
  <c r="AR638"/>
  <c r="AP634"/>
  <c r="AQ634"/>
  <c r="AX631"/>
  <c r="AH630"/>
  <c r="AP626"/>
  <c r="AQ626"/>
  <c r="AR622"/>
  <c r="AP618"/>
  <c r="AQ618"/>
  <c r="AX615"/>
  <c r="AH614"/>
  <c r="AP610"/>
  <c r="AQ610"/>
  <c r="AR606"/>
  <c r="AP602"/>
  <c r="AQ602"/>
  <c r="AH598"/>
  <c r="AP594"/>
  <c r="AQ594"/>
  <c r="AX591"/>
  <c r="AR590"/>
  <c r="AP586"/>
  <c r="AQ586"/>
  <c r="AX583"/>
  <c r="AH582"/>
  <c r="AP578"/>
  <c r="AQ578"/>
  <c r="AR574"/>
  <c r="AP570"/>
  <c r="AQ570"/>
  <c r="AX567"/>
  <c r="AH566"/>
  <c r="AP562"/>
  <c r="AQ562"/>
  <c r="AX559"/>
  <c r="AR558"/>
  <c r="AP554"/>
  <c r="AQ554"/>
  <c r="AX551"/>
  <c r="AH550"/>
  <c r="AP546"/>
  <c r="AQ546"/>
  <c r="AR542"/>
  <c r="AP538"/>
  <c r="AQ538"/>
  <c r="AH534"/>
  <c r="AP530"/>
  <c r="AQ530"/>
  <c r="AX527"/>
  <c r="AR526"/>
  <c r="AP522"/>
  <c r="AQ522"/>
  <c r="AX519"/>
  <c r="AH518"/>
  <c r="AP514"/>
  <c r="AQ514"/>
  <c r="AR510"/>
  <c r="AP506"/>
  <c r="AQ506"/>
  <c r="AH502"/>
  <c r="AP498"/>
  <c r="AQ498"/>
  <c r="AX495"/>
  <c r="AR494"/>
  <c r="AP490"/>
  <c r="AQ490"/>
  <c r="AX487"/>
  <c r="AH486"/>
  <c r="AP482"/>
  <c r="AQ482"/>
  <c r="AR478"/>
  <c r="AP474"/>
  <c r="AQ474"/>
  <c r="AH470"/>
  <c r="AP466"/>
  <c r="AQ466"/>
  <c r="AX463"/>
  <c r="AR462"/>
  <c r="AP458"/>
  <c r="AQ458"/>
  <c r="AX455"/>
  <c r="AH454"/>
  <c r="AP450"/>
  <c r="AQ450"/>
  <c r="AR446"/>
  <c r="AP442"/>
  <c r="AQ442"/>
  <c r="AH438"/>
  <c r="AP434"/>
  <c r="AQ434"/>
  <c r="AX431"/>
  <c r="AR430"/>
  <c r="AP426"/>
  <c r="AQ426"/>
  <c r="AX423"/>
  <c r="AH422"/>
  <c r="AP418"/>
  <c r="AQ418"/>
  <c r="AX415"/>
  <c r="AR414"/>
  <c r="AP410"/>
  <c r="AQ410"/>
  <c r="AX407"/>
  <c r="AH406"/>
  <c r="AP402"/>
  <c r="AQ402"/>
  <c r="AR398"/>
  <c r="AP394"/>
  <c r="AQ394"/>
  <c r="AS386"/>
  <c r="AT386"/>
  <c r="AH385"/>
  <c r="AP385"/>
  <c r="AQ385"/>
  <c r="AS378"/>
  <c r="AT378"/>
  <c r="AH377"/>
  <c r="AP377"/>
  <c r="AQ377"/>
  <c r="AS370"/>
  <c r="AT370"/>
  <c r="AH369"/>
  <c r="AP369"/>
  <c r="AQ369"/>
  <c r="AS362"/>
  <c r="AT362"/>
  <c r="AH361"/>
  <c r="AP361"/>
  <c r="AQ361"/>
  <c r="AS354"/>
  <c r="AT354"/>
  <c r="AH353"/>
  <c r="AP353"/>
  <c r="AQ353"/>
  <c r="AS346"/>
  <c r="AT346"/>
  <c r="AH345"/>
  <c r="AP345"/>
  <c r="AQ345"/>
  <c r="AS338"/>
  <c r="AT338"/>
  <c r="AH337"/>
  <c r="AP337"/>
  <c r="AQ337"/>
  <c r="AS330"/>
  <c r="AT330"/>
  <c r="AH329"/>
  <c r="AP329"/>
  <c r="AQ329"/>
  <c r="AS322"/>
  <c r="AT322"/>
  <c r="AH321"/>
  <c r="AP321"/>
  <c r="AQ321"/>
  <c r="AS314"/>
  <c r="AT314"/>
  <c r="AH313"/>
  <c r="AP313"/>
  <c r="AQ313"/>
  <c r="AS306"/>
  <c r="AT306"/>
  <c r="AH305"/>
  <c r="AP305"/>
  <c r="AQ305"/>
  <c r="AS298"/>
  <c r="AT298"/>
  <c r="AH297"/>
  <c r="AP297"/>
  <c r="AQ297"/>
  <c r="AS290"/>
  <c r="AT290"/>
  <c r="AH289"/>
  <c r="AP289"/>
  <c r="AQ289"/>
  <c r="AS282"/>
  <c r="AT282"/>
  <c r="AH281"/>
  <c r="AP281"/>
  <c r="AQ281"/>
  <c r="AS274"/>
  <c r="AT274"/>
  <c r="AH273"/>
  <c r="AP273"/>
  <c r="AQ273"/>
  <c r="AS266"/>
  <c r="AT266"/>
  <c r="AH265"/>
  <c r="AP265"/>
  <c r="AQ265"/>
  <c r="AS258"/>
  <c r="AT258"/>
  <c r="AH257"/>
  <c r="AP257"/>
  <c r="AQ257"/>
  <c r="AS250"/>
  <c r="AT250"/>
  <c r="AH391"/>
  <c r="AP391"/>
  <c r="AQ391"/>
  <c r="AR387"/>
  <c r="AX384"/>
  <c r="AR383"/>
  <c r="AX380"/>
  <c r="AR379"/>
  <c r="AR375"/>
  <c r="AR371"/>
  <c r="AX368"/>
  <c r="AR367"/>
  <c r="AX364"/>
  <c r="AR363"/>
  <c r="AR359"/>
  <c r="AR355"/>
  <c r="AX352"/>
  <c r="AR351"/>
  <c r="AX348"/>
  <c r="AR347"/>
  <c r="AR343"/>
  <c r="AR339"/>
  <c r="AX336"/>
  <c r="AR335"/>
  <c r="AX332"/>
  <c r="AR331"/>
  <c r="AR327"/>
  <c r="AR323"/>
  <c r="AX320"/>
  <c r="AR319"/>
  <c r="AX316"/>
  <c r="AR315"/>
  <c r="AR311"/>
  <c r="AR307"/>
  <c r="AX304"/>
  <c r="AR303"/>
  <c r="AX300"/>
  <c r="AR299"/>
  <c r="AR295"/>
  <c r="AR291"/>
  <c r="AX288"/>
  <c r="AR287"/>
  <c r="AX284"/>
  <c r="AR283"/>
  <c r="AX280"/>
  <c r="AR279"/>
  <c r="AX276"/>
  <c r="AR275"/>
  <c r="AX272"/>
  <c r="AR271"/>
  <c r="AR267"/>
  <c r="AR263"/>
  <c r="AX260"/>
  <c r="AR259"/>
  <c r="AR255"/>
  <c r="AX252"/>
  <c r="AR251"/>
  <c r="AC248"/>
  <c r="AG248"/>
  <c r="AB248"/>
  <c r="AH248"/>
  <c r="AX246"/>
  <c r="AR245"/>
  <c r="AP241"/>
  <c r="AQ241"/>
  <c r="AB233"/>
  <c r="AC233"/>
  <c r="AG233"/>
  <c r="AR229"/>
  <c r="AP225"/>
  <c r="AQ225"/>
  <c r="AB217"/>
  <c r="AC217"/>
  <c r="AG217"/>
  <c r="AX214"/>
  <c r="AR213"/>
  <c r="AP209"/>
  <c r="AQ209"/>
  <c r="AB201"/>
  <c r="AC201"/>
  <c r="AG201"/>
  <c r="AH200"/>
  <c r="AP200"/>
  <c r="AQ200"/>
  <c r="AS193"/>
  <c r="AT193"/>
  <c r="AH192"/>
  <c r="AP192"/>
  <c r="AQ192"/>
  <c r="AB176"/>
  <c r="AC176"/>
  <c r="AG176"/>
  <c r="AS161"/>
  <c r="AT161"/>
  <c r="AH160"/>
  <c r="AP160"/>
  <c r="AQ160"/>
  <c r="AB144"/>
  <c r="AC144"/>
  <c r="AG144"/>
  <c r="AI86"/>
  <c r="AD86"/>
  <c r="AJ86"/>
  <c r="AM86"/>
  <c r="AW86"/>
  <c r="AS82"/>
  <c r="AV82" s="1"/>
  <c r="AT82"/>
  <c r="AI78"/>
  <c r="AL78" s="1"/>
  <c r="AD78"/>
  <c r="AJ78"/>
  <c r="AM78"/>
  <c r="AW78"/>
  <c r="AP243"/>
  <c r="AQ243"/>
  <c r="AB239"/>
  <c r="AC239"/>
  <c r="AG239"/>
  <c r="AP235"/>
  <c r="AQ235"/>
  <c r="AB231"/>
  <c r="AC231"/>
  <c r="AG231"/>
  <c r="AP227"/>
  <c r="AQ227"/>
  <c r="AB223"/>
  <c r="AC223"/>
  <c r="AG223"/>
  <c r="AP219"/>
  <c r="AQ219"/>
  <c r="AB215"/>
  <c r="AC215"/>
  <c r="AG215"/>
  <c r="AP211"/>
  <c r="AQ211"/>
  <c r="AB207"/>
  <c r="AC207"/>
  <c r="AG207"/>
  <c r="AP203"/>
  <c r="AQ203"/>
  <c r="AH131"/>
  <c r="AP131"/>
  <c r="AQ131"/>
  <c r="AS128"/>
  <c r="AT128"/>
  <c r="AB97"/>
  <c r="AC97"/>
  <c r="AG97"/>
  <c r="AB133"/>
  <c r="AG133"/>
  <c r="AC133"/>
  <c r="AH133"/>
  <c r="AX130"/>
  <c r="AH129"/>
  <c r="AX126"/>
  <c r="AH125"/>
  <c r="AX122"/>
  <c r="AH121"/>
  <c r="AH117"/>
  <c r="AH113"/>
  <c r="AX110"/>
  <c r="AH109"/>
  <c r="AB101"/>
  <c r="AC101"/>
  <c r="AG101"/>
  <c r="AH93"/>
  <c r="AP93"/>
  <c r="AQ93"/>
  <c r="AB85"/>
  <c r="AC85"/>
  <c r="AG85"/>
  <c r="AH77"/>
  <c r="AP77"/>
  <c r="AQ77"/>
  <c r="AU77" s="1"/>
  <c r="AH69"/>
  <c r="AP69"/>
  <c r="AQ69"/>
  <c r="AU69" s="1"/>
  <c r="AX108"/>
  <c r="AR107"/>
  <c r="AR103"/>
  <c r="AX100"/>
  <c r="AR99"/>
  <c r="AR95"/>
  <c r="AR91"/>
  <c r="AX88"/>
  <c r="AR87"/>
  <c r="AR83"/>
  <c r="AR79"/>
  <c r="AX66"/>
  <c r="AB71"/>
  <c r="AC71"/>
  <c r="AG71"/>
  <c r="AK71" s="1"/>
  <c r="AP67"/>
  <c r="AQ67"/>
  <c r="AU67" s="1"/>
  <c r="AH57"/>
  <c r="AP57"/>
  <c r="AQ57"/>
  <c r="AU57" s="1"/>
  <c r="AH49"/>
  <c r="AP49"/>
  <c r="AQ49"/>
  <c r="AU49" s="1"/>
  <c r="AB28"/>
  <c r="AC28"/>
  <c r="AG28"/>
  <c r="AK28" s="1"/>
  <c r="AP63"/>
  <c r="AQ63"/>
  <c r="AU63" s="1"/>
  <c r="AB59"/>
  <c r="AC59"/>
  <c r="AG59"/>
  <c r="AK59" s="1"/>
  <c r="AP55"/>
  <c r="AQ55"/>
  <c r="AU55" s="1"/>
  <c r="AB51"/>
  <c r="AC51"/>
  <c r="AG51"/>
  <c r="AK51" s="1"/>
  <c r="AH42"/>
  <c r="AP42"/>
  <c r="AQ42"/>
  <c r="AU42" s="1"/>
  <c r="AS38"/>
  <c r="AV38" s="1"/>
  <c r="AT38"/>
  <c r="AI34"/>
  <c r="AL34" s="1"/>
  <c r="AD34"/>
  <c r="AJ34"/>
  <c r="AM34"/>
  <c r="AW34"/>
  <c r="AS31"/>
  <c r="AV31" s="1"/>
  <c r="AT31"/>
  <c r="AP44"/>
  <c r="AQ44"/>
  <c r="AU44" s="1"/>
  <c r="AH37"/>
  <c r="AP37"/>
  <c r="AQ37"/>
  <c r="AU37" s="1"/>
  <c r="AP39"/>
  <c r="AQ39"/>
  <c r="AU39" s="1"/>
  <c r="AB35"/>
  <c r="AC35"/>
  <c r="AG35"/>
  <c r="AK35" s="1"/>
  <c r="AR32"/>
  <c r="AX29"/>
  <c r="AP26"/>
  <c r="AQ26"/>
  <c r="AU26" s="1"/>
  <c r="AX778"/>
  <c r="AX770"/>
  <c r="AX762"/>
  <c r="AX754"/>
  <c r="AX746"/>
  <c r="AX738"/>
  <c r="AX730"/>
  <c r="AX722"/>
  <c r="AX714"/>
  <c r="AX706"/>
  <c r="AX698"/>
  <c r="AX690"/>
  <c r="AX682"/>
  <c r="AR672"/>
  <c r="AH672"/>
  <c r="AR664"/>
  <c r="AH664"/>
  <c r="AX661"/>
  <c r="AR656"/>
  <c r="AH656"/>
  <c r="AX653"/>
  <c r="AR648"/>
  <c r="AH648"/>
  <c r="AR640"/>
  <c r="AH640"/>
  <c r="AR632"/>
  <c r="AH632"/>
  <c r="AX629"/>
  <c r="AR624"/>
  <c r="AH624"/>
  <c r="AR616"/>
  <c r="AH616"/>
  <c r="AR608"/>
  <c r="AH608"/>
  <c r="AR600"/>
  <c r="AH600"/>
  <c r="AR592"/>
  <c r="AH592"/>
  <c r="AX589"/>
  <c r="AR584"/>
  <c r="AH584"/>
  <c r="AR576"/>
  <c r="AH576"/>
  <c r="AR568"/>
  <c r="AH568"/>
  <c r="AR560"/>
  <c r="AH560"/>
  <c r="AX557"/>
  <c r="AR552"/>
  <c r="AH552"/>
  <c r="AR544"/>
  <c r="AH544"/>
  <c r="AR536"/>
  <c r="AH536"/>
  <c r="AR528"/>
  <c r="AH528"/>
  <c r="AX525"/>
  <c r="AR520"/>
  <c r="AH520"/>
  <c r="AR512"/>
  <c r="AH512"/>
  <c r="AR504"/>
  <c r="AH504"/>
  <c r="AR496"/>
  <c r="AH496"/>
  <c r="AX493"/>
  <c r="AR488"/>
  <c r="AH488"/>
  <c r="AR480"/>
  <c r="AH480"/>
  <c r="AR472"/>
  <c r="AH472"/>
  <c r="AR464"/>
  <c r="AH464"/>
  <c r="AX461"/>
  <c r="AR456"/>
  <c r="AH456"/>
  <c r="AR448"/>
  <c r="AH448"/>
  <c r="AR440"/>
  <c r="AH440"/>
  <c r="AX437"/>
  <c r="AR432"/>
  <c r="AH432"/>
  <c r="AX429"/>
  <c r="AR424"/>
  <c r="AH424"/>
  <c r="AR416"/>
  <c r="AH416"/>
  <c r="AX413"/>
  <c r="AR408"/>
  <c r="AH408"/>
  <c r="AX405"/>
  <c r="AR400"/>
  <c r="AH400"/>
  <c r="AR392"/>
  <c r="AH392"/>
  <c r="AB389"/>
  <c r="AC389"/>
  <c r="AG389"/>
  <c r="AB381"/>
  <c r="AC381"/>
  <c r="AG381"/>
  <c r="AB373"/>
  <c r="AC373"/>
  <c r="AG373"/>
  <c r="AB365"/>
  <c r="AC365"/>
  <c r="AG365"/>
  <c r="AB357"/>
  <c r="AC357"/>
  <c r="AG357"/>
  <c r="AB349"/>
  <c r="AC349"/>
  <c r="AG349"/>
  <c r="AB341"/>
  <c r="AC341"/>
  <c r="AG341"/>
  <c r="AB333"/>
  <c r="AC333"/>
  <c r="AG333"/>
  <c r="AB325"/>
  <c r="AC325"/>
  <c r="AG325"/>
  <c r="AB317"/>
  <c r="AC317"/>
  <c r="AG317"/>
  <c r="AB309"/>
  <c r="AC309"/>
  <c r="AG309"/>
  <c r="AB301"/>
  <c r="AC301"/>
  <c r="AG301"/>
  <c r="AB293"/>
  <c r="AC293"/>
  <c r="AG293"/>
  <c r="AB285"/>
  <c r="AC285"/>
  <c r="AG285"/>
  <c r="AB277"/>
  <c r="AC277"/>
  <c r="AG277"/>
  <c r="AB269"/>
  <c r="AC269"/>
  <c r="AG269"/>
  <c r="AB261"/>
  <c r="AC261"/>
  <c r="AG261"/>
  <c r="AB253"/>
  <c r="AC253"/>
  <c r="AG253"/>
  <c r="AB670"/>
  <c r="AC670"/>
  <c r="AG670"/>
  <c r="AX667"/>
  <c r="AR666"/>
  <c r="AH666"/>
  <c r="AP662"/>
  <c r="AQ662"/>
  <c r="AB654"/>
  <c r="AC654"/>
  <c r="AG654"/>
  <c r="AR650"/>
  <c r="AH650"/>
  <c r="AP646"/>
  <c r="AQ646"/>
  <c r="AB638"/>
  <c r="AC638"/>
  <c r="AG638"/>
  <c r="AR634"/>
  <c r="AH634"/>
  <c r="AP630"/>
  <c r="AQ630"/>
  <c r="AB622"/>
  <c r="AC622"/>
  <c r="AG622"/>
  <c r="AR618"/>
  <c r="AH618"/>
  <c r="AP614"/>
  <c r="AQ614"/>
  <c r="AB606"/>
  <c r="AC606"/>
  <c r="AG606"/>
  <c r="AX603"/>
  <c r="AR602"/>
  <c r="AH602"/>
  <c r="AP598"/>
  <c r="AQ598"/>
  <c r="AB590"/>
  <c r="AC590"/>
  <c r="AG590"/>
  <c r="AR586"/>
  <c r="AH586"/>
  <c r="AP582"/>
  <c r="AQ582"/>
  <c r="AB574"/>
  <c r="AC574"/>
  <c r="AG574"/>
  <c r="AX571"/>
  <c r="AR570"/>
  <c r="AH570"/>
  <c r="AP566"/>
  <c r="AQ566"/>
  <c r="AB558"/>
  <c r="AC558"/>
  <c r="AG558"/>
  <c r="AR554"/>
  <c r="AH554"/>
  <c r="AP550"/>
  <c r="AQ550"/>
  <c r="AB542"/>
  <c r="AC542"/>
  <c r="AG542"/>
  <c r="AX539"/>
  <c r="AR538"/>
  <c r="AH538"/>
  <c r="AP534"/>
  <c r="AQ534"/>
  <c r="AB526"/>
  <c r="AC526"/>
  <c r="AG526"/>
  <c r="AR522"/>
  <c r="AH522"/>
  <c r="AP518"/>
  <c r="AQ518"/>
  <c r="AB510"/>
  <c r="AC510"/>
  <c r="AG510"/>
  <c r="AX507"/>
  <c r="AR506"/>
  <c r="AH506"/>
  <c r="AP502"/>
  <c r="AQ502"/>
  <c r="AB494"/>
  <c r="AC494"/>
  <c r="AG494"/>
  <c r="AR490"/>
  <c r="AH490"/>
  <c r="AP486"/>
  <c r="AQ486"/>
  <c r="AB478"/>
  <c r="AC478"/>
  <c r="AG478"/>
  <c r="AX475"/>
  <c r="AR474"/>
  <c r="AH474"/>
  <c r="AP470"/>
  <c r="AQ470"/>
  <c r="AB462"/>
  <c r="AC462"/>
  <c r="AG462"/>
  <c r="AR458"/>
  <c r="AH458"/>
  <c r="AP454"/>
  <c r="AQ454"/>
  <c r="AB446"/>
  <c r="AC446"/>
  <c r="AG446"/>
  <c r="AX443"/>
  <c r="AR442"/>
  <c r="AH442"/>
  <c r="AP438"/>
  <c r="AQ438"/>
  <c r="AB430"/>
  <c r="AC430"/>
  <c r="AG430"/>
  <c r="AR426"/>
  <c r="AH426"/>
  <c r="AP422"/>
  <c r="AQ422"/>
  <c r="AB414"/>
  <c r="AC414"/>
  <c r="AG414"/>
  <c r="AR410"/>
  <c r="AH410"/>
  <c r="AP406"/>
  <c r="AQ406"/>
  <c r="AB398"/>
  <c r="AC398"/>
  <c r="AG398"/>
  <c r="AR394"/>
  <c r="AH394"/>
  <c r="AB387"/>
  <c r="AC387"/>
  <c r="AG387"/>
  <c r="AB383"/>
  <c r="AC383"/>
  <c r="AG383"/>
  <c r="AB379"/>
  <c r="AC379"/>
  <c r="AG379"/>
  <c r="AB375"/>
  <c r="AC375"/>
  <c r="AG375"/>
  <c r="AB371"/>
  <c r="AC371"/>
  <c r="AG371"/>
  <c r="AB367"/>
  <c r="AC367"/>
  <c r="AG367"/>
  <c r="AB363"/>
  <c r="AC363"/>
  <c r="AG363"/>
  <c r="AB359"/>
  <c r="AC359"/>
  <c r="AG359"/>
  <c r="AB355"/>
  <c r="AC355"/>
  <c r="AG355"/>
  <c r="AB351"/>
  <c r="AC351"/>
  <c r="AG351"/>
  <c r="AB347"/>
  <c r="AC347"/>
  <c r="AG347"/>
  <c r="AB343"/>
  <c r="AC343"/>
  <c r="AG343"/>
  <c r="AB339"/>
  <c r="AC339"/>
  <c r="AG339"/>
  <c r="AB335"/>
  <c r="AC335"/>
  <c r="AG335"/>
  <c r="AB331"/>
  <c r="AC331"/>
  <c r="AG331"/>
  <c r="AB327"/>
  <c r="AC327"/>
  <c r="AG327"/>
  <c r="AB323"/>
  <c r="AC323"/>
  <c r="AG323"/>
  <c r="AB319"/>
  <c r="AC319"/>
  <c r="AG319"/>
  <c r="AB315"/>
  <c r="AC315"/>
  <c r="AG315"/>
  <c r="AB311"/>
  <c r="AC311"/>
  <c r="AG311"/>
  <c r="AB307"/>
  <c r="AC307"/>
  <c r="AG307"/>
  <c r="AB303"/>
  <c r="AC303"/>
  <c r="AG303"/>
  <c r="AB299"/>
  <c r="AC299"/>
  <c r="AG299"/>
  <c r="AB295"/>
  <c r="AC295"/>
  <c r="AG295"/>
  <c r="AB291"/>
  <c r="AC291"/>
  <c r="AG291"/>
  <c r="AB287"/>
  <c r="AC287"/>
  <c r="AG287"/>
  <c r="AB283"/>
  <c r="AC283"/>
  <c r="AG283"/>
  <c r="AB279"/>
  <c r="AC279"/>
  <c r="AG279"/>
  <c r="AB275"/>
  <c r="AC275"/>
  <c r="AG275"/>
  <c r="AB271"/>
  <c r="AC271"/>
  <c r="AG271"/>
  <c r="AB267"/>
  <c r="AC267"/>
  <c r="AG267"/>
  <c r="AB263"/>
  <c r="AC263"/>
  <c r="AG263"/>
  <c r="AB259"/>
  <c r="AC259"/>
  <c r="AG259"/>
  <c r="AB255"/>
  <c r="AC255"/>
  <c r="AG255"/>
  <c r="AB251"/>
  <c r="AC251"/>
  <c r="AG251"/>
  <c r="AB245"/>
  <c r="AC245"/>
  <c r="AG245"/>
  <c r="AP237"/>
  <c r="AQ237"/>
  <c r="AR233"/>
  <c r="AH233"/>
  <c r="AB229"/>
  <c r="AC229"/>
  <c r="AG229"/>
  <c r="AP221"/>
  <c r="AQ221"/>
  <c r="AX218"/>
  <c r="AR217"/>
  <c r="AH217"/>
  <c r="AB213"/>
  <c r="AC213"/>
  <c r="AG213"/>
  <c r="AP205"/>
  <c r="AQ205"/>
  <c r="AX202"/>
  <c r="AR201"/>
  <c r="AH201"/>
  <c r="AB184"/>
  <c r="AC184"/>
  <c r="AG184"/>
  <c r="AB168"/>
  <c r="AC168"/>
  <c r="AG168"/>
  <c r="AB152"/>
  <c r="AC152"/>
  <c r="AG152"/>
  <c r="AB136"/>
  <c r="AC136"/>
  <c r="AG136"/>
  <c r="AB123"/>
  <c r="AC123"/>
  <c r="AG123"/>
  <c r="AP89"/>
  <c r="AQ89"/>
  <c r="AS86"/>
  <c r="AT86"/>
  <c r="AI82"/>
  <c r="AL82" s="1"/>
  <c r="AD82"/>
  <c r="AJ82"/>
  <c r="AM82"/>
  <c r="AW82"/>
  <c r="AS78"/>
  <c r="AV78" s="1"/>
  <c r="AT78"/>
  <c r="AP65"/>
  <c r="AQ65"/>
  <c r="AU65" s="1"/>
  <c r="AB247"/>
  <c r="AC247"/>
  <c r="AG247"/>
  <c r="AR243"/>
  <c r="AH243"/>
  <c r="AR235"/>
  <c r="AH235"/>
  <c r="AR227"/>
  <c r="AH227"/>
  <c r="AR219"/>
  <c r="AH219"/>
  <c r="AR211"/>
  <c r="AH211"/>
  <c r="AX208"/>
  <c r="AR203"/>
  <c r="AH203"/>
  <c r="AB196"/>
  <c r="AC196"/>
  <c r="AG196"/>
  <c r="AB188"/>
  <c r="AC188"/>
  <c r="AG188"/>
  <c r="AB180"/>
  <c r="AC180"/>
  <c r="AG180"/>
  <c r="AB172"/>
  <c r="AC172"/>
  <c r="AG172"/>
  <c r="AB164"/>
  <c r="AC164"/>
  <c r="AG164"/>
  <c r="AB156"/>
  <c r="AC156"/>
  <c r="AG156"/>
  <c r="AB148"/>
  <c r="AC148"/>
  <c r="AG148"/>
  <c r="AB140"/>
  <c r="AC140"/>
  <c r="AG140"/>
  <c r="AB115"/>
  <c r="AC115"/>
  <c r="AG115"/>
  <c r="AP105"/>
  <c r="AQ105"/>
  <c r="AS102"/>
  <c r="AT102"/>
  <c r="AB198"/>
  <c r="AC198"/>
  <c r="AG198"/>
  <c r="AB194"/>
  <c r="AC194"/>
  <c r="AG194"/>
  <c r="AB190"/>
  <c r="AC190"/>
  <c r="AG190"/>
  <c r="AB186"/>
  <c r="AC186"/>
  <c r="AG186"/>
  <c r="AB182"/>
  <c r="AC182"/>
  <c r="AG182"/>
  <c r="AB178"/>
  <c r="AC178"/>
  <c r="AG178"/>
  <c r="AB174"/>
  <c r="AC174"/>
  <c r="AG174"/>
  <c r="AB170"/>
  <c r="AC170"/>
  <c r="AG170"/>
  <c r="AB166"/>
  <c r="AC166"/>
  <c r="AG166"/>
  <c r="AB162"/>
  <c r="AC162"/>
  <c r="AG162"/>
  <c r="AB158"/>
  <c r="AC158"/>
  <c r="AG158"/>
  <c r="AB154"/>
  <c r="AC154"/>
  <c r="AG154"/>
  <c r="AB150"/>
  <c r="AC150"/>
  <c r="AG150"/>
  <c r="AB146"/>
  <c r="AC146"/>
  <c r="AG146"/>
  <c r="AB142"/>
  <c r="AC142"/>
  <c r="AG142"/>
  <c r="AB138"/>
  <c r="AC138"/>
  <c r="AG138"/>
  <c r="AB134"/>
  <c r="AC134"/>
  <c r="AG134"/>
  <c r="AH127"/>
  <c r="AP127"/>
  <c r="AQ127"/>
  <c r="AB119"/>
  <c r="AC119"/>
  <c r="AG119"/>
  <c r="AH111"/>
  <c r="AP111"/>
  <c r="AQ111"/>
  <c r="AP73"/>
  <c r="AQ73"/>
  <c r="AU73" s="1"/>
  <c r="AP129"/>
  <c r="AQ129"/>
  <c r="AP125"/>
  <c r="AQ125"/>
  <c r="AP121"/>
  <c r="AQ121"/>
  <c r="AP117"/>
  <c r="AQ117"/>
  <c r="AP113"/>
  <c r="AQ113"/>
  <c r="AP109"/>
  <c r="AQ109"/>
  <c r="AB81"/>
  <c r="AC81"/>
  <c r="AG81"/>
  <c r="AK81" s="1"/>
  <c r="AB107"/>
  <c r="AC107"/>
  <c r="AG107"/>
  <c r="AB103"/>
  <c r="AC103"/>
  <c r="AG103"/>
  <c r="AB99"/>
  <c r="AC99"/>
  <c r="AG99"/>
  <c r="AB95"/>
  <c r="AC95"/>
  <c r="AG95"/>
  <c r="AB91"/>
  <c r="AC91"/>
  <c r="AG91"/>
  <c r="AB87"/>
  <c r="AC87"/>
  <c r="AG87"/>
  <c r="AB83"/>
  <c r="AC83"/>
  <c r="AG83"/>
  <c r="AK83" s="1"/>
  <c r="AB79"/>
  <c r="AC79"/>
  <c r="AG79"/>
  <c r="AK79" s="1"/>
  <c r="AH75"/>
  <c r="AP75"/>
  <c r="AQ75"/>
  <c r="AU75" s="1"/>
  <c r="AX72"/>
  <c r="AR71"/>
  <c r="AH71"/>
  <c r="AR67"/>
  <c r="AH67"/>
  <c r="AB61"/>
  <c r="AC61"/>
  <c r="AG61"/>
  <c r="AK61" s="1"/>
  <c r="AH53"/>
  <c r="AP53"/>
  <c r="AQ53"/>
  <c r="AU53" s="1"/>
  <c r="AS47"/>
  <c r="AV47" s="1"/>
  <c r="AT47"/>
  <c r="AH46"/>
  <c r="AP46"/>
  <c r="AQ46"/>
  <c r="AU46" s="1"/>
  <c r="AH41"/>
  <c r="AP41"/>
  <c r="AQ41"/>
  <c r="AU41" s="1"/>
  <c r="AB32"/>
  <c r="AC32"/>
  <c r="AG32"/>
  <c r="AK32" s="1"/>
  <c r="AP30"/>
  <c r="AR30"/>
  <c r="AQ30"/>
  <c r="AU30" s="1"/>
  <c r="AE15"/>
  <c r="K37" i="6"/>
  <c r="J37"/>
  <c r="AW533" i="4" l="1"/>
  <c r="AM533"/>
  <c r="AX533" s="1"/>
  <c r="AW597"/>
  <c r="AM597"/>
  <c r="AX597" s="1"/>
  <c r="AW310"/>
  <c r="AM310"/>
  <c r="AX310" s="1"/>
  <c r="AW342"/>
  <c r="AM342"/>
  <c r="AX342" s="1"/>
  <c r="AM417"/>
  <c r="AW417"/>
  <c r="AM665"/>
  <c r="AW665"/>
  <c r="AM76"/>
  <c r="AW76"/>
  <c r="AW326"/>
  <c r="AM326"/>
  <c r="AX326" s="1"/>
  <c r="AW220"/>
  <c r="AM220"/>
  <c r="AX220" s="1"/>
  <c r="AI220"/>
  <c r="AJ220"/>
  <c r="AD220"/>
  <c r="AW621"/>
  <c r="AM621"/>
  <c r="AM649"/>
  <c r="AX649" s="1"/>
  <c r="AW649"/>
  <c r="AW181"/>
  <c r="AM181"/>
  <c r="AM240"/>
  <c r="AX240" s="1"/>
  <c r="AW240"/>
  <c r="AD240"/>
  <c r="AI240"/>
  <c r="AJ240"/>
  <c r="AW278"/>
  <c r="AM278"/>
  <c r="AX278" s="1"/>
  <c r="AM74"/>
  <c r="AW74"/>
  <c r="AM197"/>
  <c r="AW197"/>
  <c r="AM294"/>
  <c r="AW294"/>
  <c r="AW366"/>
  <c r="AM366"/>
  <c r="AW382"/>
  <c r="AM382"/>
  <c r="AW393"/>
  <c r="AM393"/>
  <c r="AW401"/>
  <c r="AM401"/>
  <c r="AM637"/>
  <c r="AW637"/>
  <c r="AM224"/>
  <c r="AW224"/>
  <c r="AM469"/>
  <c r="AW469"/>
  <c r="AM501"/>
  <c r="AW501"/>
  <c r="AM613"/>
  <c r="AW613"/>
  <c r="AM116"/>
  <c r="AW116"/>
  <c r="AW409"/>
  <c r="AM409"/>
  <c r="AW577"/>
  <c r="AM577"/>
  <c r="AW633"/>
  <c r="AM633"/>
  <c r="AM645"/>
  <c r="AW645"/>
  <c r="AM90"/>
  <c r="AW90"/>
  <c r="AM165"/>
  <c r="AW165"/>
  <c r="AD224"/>
  <c r="AI224"/>
  <c r="AJ224"/>
  <c r="AW481"/>
  <c r="AM481"/>
  <c r="AW513"/>
  <c r="AM513"/>
  <c r="AW545"/>
  <c r="AM545"/>
  <c r="AX545" s="1"/>
  <c r="AM565"/>
  <c r="AW565"/>
  <c r="AM124"/>
  <c r="AW124"/>
  <c r="AW204"/>
  <c r="AM204"/>
  <c r="AI204"/>
  <c r="AJ204"/>
  <c r="AD204"/>
  <c r="AI216"/>
  <c r="AJ216"/>
  <c r="AD216"/>
  <c r="AM302"/>
  <c r="AW302"/>
  <c r="AW262"/>
  <c r="AM262"/>
  <c r="AM350"/>
  <c r="AW350"/>
  <c r="AW358"/>
  <c r="AM358"/>
  <c r="AW374"/>
  <c r="AM374"/>
  <c r="AW390"/>
  <c r="AM390"/>
  <c r="AM457"/>
  <c r="AW457"/>
  <c r="AW485"/>
  <c r="AM485"/>
  <c r="AM505"/>
  <c r="AW505"/>
  <c r="AW517"/>
  <c r="AM517"/>
  <c r="AM537"/>
  <c r="AW537"/>
  <c r="AM553"/>
  <c r="AW553"/>
  <c r="AW581"/>
  <c r="AM581"/>
  <c r="AW605"/>
  <c r="AM605"/>
  <c r="AW149"/>
  <c r="AM149"/>
  <c r="AM157"/>
  <c r="AW157"/>
  <c r="AW228"/>
  <c r="AM228"/>
  <c r="AD228"/>
  <c r="AI228"/>
  <c r="AJ228"/>
  <c r="AD249"/>
  <c r="AI249"/>
  <c r="AJ249"/>
  <c r="AM318"/>
  <c r="AW318"/>
  <c r="AW477"/>
  <c r="AM477"/>
  <c r="AM489"/>
  <c r="AW489"/>
  <c r="AW509"/>
  <c r="AM509"/>
  <c r="AW669"/>
  <c r="AM669"/>
  <c r="AW549"/>
  <c r="AM549"/>
  <c r="AM569"/>
  <c r="AW569"/>
  <c r="AS249"/>
  <c r="AT249"/>
  <c r="AW70"/>
  <c r="AM70"/>
  <c r="AW173"/>
  <c r="AM173"/>
  <c r="AM216"/>
  <c r="AW216"/>
  <c r="AM286"/>
  <c r="AW286"/>
  <c r="AM254"/>
  <c r="AW254"/>
  <c r="AM270"/>
  <c r="AX270" s="1"/>
  <c r="AW270"/>
  <c r="AW421"/>
  <c r="AM421"/>
  <c r="AM441"/>
  <c r="AX441" s="1"/>
  <c r="AW441"/>
  <c r="AW453"/>
  <c r="AM453"/>
  <c r="AM473"/>
  <c r="AX473" s="1"/>
  <c r="AW473"/>
  <c r="AM521"/>
  <c r="AX521" s="1"/>
  <c r="AW521"/>
  <c r="AM601"/>
  <c r="AX601" s="1"/>
  <c r="AW601"/>
  <c r="AM625"/>
  <c r="AX625" s="1"/>
  <c r="AW625"/>
  <c r="AM657"/>
  <c r="AX657" s="1"/>
  <c r="AW657"/>
  <c r="AM673"/>
  <c r="AX673" s="1"/>
  <c r="AW673"/>
  <c r="AM585"/>
  <c r="AX585" s="1"/>
  <c r="AW585"/>
  <c r="AM189"/>
  <c r="AX189" s="1"/>
  <c r="AW189"/>
  <c r="AW236"/>
  <c r="AM236"/>
  <c r="AI236"/>
  <c r="AJ236"/>
  <c r="AD236"/>
  <c r="AM249"/>
  <c r="AW249"/>
  <c r="AM334"/>
  <c r="AW334"/>
  <c r="AW397"/>
  <c r="AM397"/>
  <c r="AX397" s="1"/>
  <c r="AM425"/>
  <c r="AW425"/>
  <c r="AW445"/>
  <c r="AM445"/>
  <c r="AX445" s="1"/>
  <c r="AW573"/>
  <c r="AM573"/>
  <c r="AX573" s="1"/>
  <c r="AM609"/>
  <c r="AW609"/>
  <c r="AM641"/>
  <c r="AW641"/>
  <c r="AW541"/>
  <c r="AM541"/>
  <c r="AX541" s="1"/>
  <c r="AM33"/>
  <c r="AW33"/>
  <c r="AM234"/>
  <c r="AW234"/>
  <c r="AW167"/>
  <c r="AM167"/>
  <c r="AW232"/>
  <c r="AM232"/>
  <c r="AW292"/>
  <c r="AM292"/>
  <c r="AW308"/>
  <c r="AM308"/>
  <c r="AW324"/>
  <c r="AM324"/>
  <c r="AW340"/>
  <c r="AM340"/>
  <c r="AW356"/>
  <c r="AM356"/>
  <c r="AW372"/>
  <c r="AM372"/>
  <c r="AW388"/>
  <c r="AM388"/>
  <c r="AM499"/>
  <c r="AW499"/>
  <c r="AW523"/>
  <c r="AM523"/>
  <c r="AM595"/>
  <c r="AW595"/>
  <c r="AW607"/>
  <c r="AM607"/>
  <c r="AM98"/>
  <c r="AW98"/>
  <c r="AW191"/>
  <c r="AM191"/>
  <c r="AM344"/>
  <c r="AW344"/>
  <c r="AM467"/>
  <c r="AW467"/>
  <c r="AM531"/>
  <c r="AW531"/>
  <c r="AW118"/>
  <c r="AM118"/>
  <c r="AW80"/>
  <c r="AM80"/>
  <c r="AW155"/>
  <c r="AM155"/>
  <c r="AW171"/>
  <c r="AM171"/>
  <c r="AW187"/>
  <c r="AM187"/>
  <c r="AW206"/>
  <c r="AM206"/>
  <c r="AM92"/>
  <c r="AW92"/>
  <c r="AW132"/>
  <c r="AM132"/>
  <c r="AM256"/>
  <c r="AW256"/>
  <c r="AW411"/>
  <c r="AM411"/>
  <c r="AW439"/>
  <c r="AM439"/>
  <c r="AW447"/>
  <c r="AM447"/>
  <c r="AW587"/>
  <c r="AM587"/>
  <c r="AM599"/>
  <c r="AW599"/>
  <c r="AW25"/>
  <c r="AM25"/>
  <c r="AM328"/>
  <c r="AW328"/>
  <c r="AW395"/>
  <c r="AM395"/>
  <c r="AW427"/>
  <c r="AM427"/>
  <c r="AW491"/>
  <c r="AM491"/>
  <c r="AW555"/>
  <c r="AM555"/>
  <c r="AW68"/>
  <c r="AM68"/>
  <c r="AW96"/>
  <c r="AM96"/>
  <c r="AM114"/>
  <c r="AW114"/>
  <c r="AM238"/>
  <c r="AW238"/>
  <c r="AW199"/>
  <c r="AM199"/>
  <c r="AI232"/>
  <c r="AJ232"/>
  <c r="AD232"/>
  <c r="AM244"/>
  <c r="AW244"/>
  <c r="AD244"/>
  <c r="AI244"/>
  <c r="AJ244"/>
  <c r="AM503"/>
  <c r="AW503"/>
  <c r="AM511"/>
  <c r="AW511"/>
  <c r="AW575"/>
  <c r="AM575"/>
  <c r="AM674"/>
  <c r="AW674"/>
  <c r="AW159"/>
  <c r="AM159"/>
  <c r="AM312"/>
  <c r="AW312"/>
  <c r="AM376"/>
  <c r="AW376"/>
  <c r="AM471"/>
  <c r="AW471"/>
  <c r="AW479"/>
  <c r="AM479"/>
  <c r="AW535"/>
  <c r="AM535"/>
  <c r="AM543"/>
  <c r="AW543"/>
  <c r="AW84"/>
  <c r="AM84"/>
  <c r="AM104"/>
  <c r="AW104"/>
  <c r="AW163"/>
  <c r="AM163"/>
  <c r="AW179"/>
  <c r="AM179"/>
  <c r="AW195"/>
  <c r="AM195"/>
  <c r="AS33"/>
  <c r="AT33"/>
  <c r="AW40"/>
  <c r="AM40"/>
  <c r="AM264"/>
  <c r="AW264"/>
  <c r="AW268"/>
  <c r="AM268"/>
  <c r="AM106"/>
  <c r="AW106"/>
  <c r="AW183"/>
  <c r="AM183"/>
  <c r="AW226"/>
  <c r="AM226"/>
  <c r="AW230"/>
  <c r="AM230"/>
  <c r="AM435"/>
  <c r="AW435"/>
  <c r="AW459"/>
  <c r="AM459"/>
  <c r="AM563"/>
  <c r="AW563"/>
  <c r="AW619"/>
  <c r="AM619"/>
  <c r="AW623"/>
  <c r="AM623"/>
  <c r="AW635"/>
  <c r="AM635"/>
  <c r="AM639"/>
  <c r="AW639"/>
  <c r="AW651"/>
  <c r="AM651"/>
  <c r="AM655"/>
  <c r="AW655"/>
  <c r="AW175"/>
  <c r="AM175"/>
  <c r="AW210"/>
  <c r="AM210"/>
  <c r="AM296"/>
  <c r="AW296"/>
  <c r="AM360"/>
  <c r="AW360"/>
  <c r="AM399"/>
  <c r="AW399"/>
  <c r="AX78"/>
  <c r="AX38"/>
  <c r="AX43"/>
  <c r="AX58"/>
  <c r="AX128"/>
  <c r="AX47"/>
  <c r="AX54"/>
  <c r="AX102"/>
  <c r="AT30"/>
  <c r="AS30"/>
  <c r="AV30" s="1"/>
  <c r="AM32"/>
  <c r="AW32"/>
  <c r="AS46"/>
  <c r="AV46" s="1"/>
  <c r="AT46"/>
  <c r="AW61"/>
  <c r="AM61"/>
  <c r="AM79"/>
  <c r="AW79"/>
  <c r="AD83"/>
  <c r="AI83"/>
  <c r="AL83" s="1"/>
  <c r="AJ83"/>
  <c r="AM87"/>
  <c r="AW87"/>
  <c r="AD91"/>
  <c r="AI91"/>
  <c r="AJ91"/>
  <c r="AM95"/>
  <c r="AW95"/>
  <c r="AD99"/>
  <c r="AI99"/>
  <c r="AJ99"/>
  <c r="AM103"/>
  <c r="AW103"/>
  <c r="AD107"/>
  <c r="AI107"/>
  <c r="AJ107"/>
  <c r="AW81"/>
  <c r="AM81"/>
  <c r="AW119"/>
  <c r="AM119"/>
  <c r="AS127"/>
  <c r="AT127"/>
  <c r="AD134"/>
  <c r="AI134"/>
  <c r="AJ134"/>
  <c r="AM138"/>
  <c r="AW138"/>
  <c r="AD142"/>
  <c r="AI142"/>
  <c r="AJ142"/>
  <c r="AM146"/>
  <c r="AW146"/>
  <c r="AD150"/>
  <c r="AI150"/>
  <c r="AJ150"/>
  <c r="AM154"/>
  <c r="AW154"/>
  <c r="AD158"/>
  <c r="AI158"/>
  <c r="AJ158"/>
  <c r="AM162"/>
  <c r="AW162"/>
  <c r="AD166"/>
  <c r="AI166"/>
  <c r="AJ166"/>
  <c r="AM170"/>
  <c r="AW170"/>
  <c r="AD174"/>
  <c r="AI174"/>
  <c r="AJ174"/>
  <c r="AM178"/>
  <c r="AW178"/>
  <c r="AD182"/>
  <c r="AI182"/>
  <c r="AJ182"/>
  <c r="AM186"/>
  <c r="AW186"/>
  <c r="AD190"/>
  <c r="AI190"/>
  <c r="AJ190"/>
  <c r="AM194"/>
  <c r="AW194"/>
  <c r="AD198"/>
  <c r="AI198"/>
  <c r="AJ198"/>
  <c r="AS105"/>
  <c r="AT105"/>
  <c r="AW115"/>
  <c r="AM115"/>
  <c r="AD140"/>
  <c r="AI140"/>
  <c r="AJ140"/>
  <c r="AW148"/>
  <c r="AM148"/>
  <c r="AD156"/>
  <c r="AI156"/>
  <c r="AJ156"/>
  <c r="AW164"/>
  <c r="AM164"/>
  <c r="AD172"/>
  <c r="AI172"/>
  <c r="AJ172"/>
  <c r="AW180"/>
  <c r="AM180"/>
  <c r="AD188"/>
  <c r="AI188"/>
  <c r="AJ188"/>
  <c r="AW196"/>
  <c r="AM196"/>
  <c r="AM247"/>
  <c r="AW247"/>
  <c r="AS89"/>
  <c r="AT89"/>
  <c r="AW123"/>
  <c r="AM123"/>
  <c r="AD136"/>
  <c r="AI136"/>
  <c r="AJ136"/>
  <c r="AW152"/>
  <c r="AM152"/>
  <c r="AD168"/>
  <c r="AI168"/>
  <c r="AJ168"/>
  <c r="AW184"/>
  <c r="AM184"/>
  <c r="AS205"/>
  <c r="AT205"/>
  <c r="AW213"/>
  <c r="AM213"/>
  <c r="AS221"/>
  <c r="AT221"/>
  <c r="AW229"/>
  <c r="AM229"/>
  <c r="AS237"/>
  <c r="AT237"/>
  <c r="AW245"/>
  <c r="AM245"/>
  <c r="AD251"/>
  <c r="AI251"/>
  <c r="AJ251"/>
  <c r="AM255"/>
  <c r="AW255"/>
  <c r="AD259"/>
  <c r="AI259"/>
  <c r="AJ259"/>
  <c r="AM263"/>
  <c r="AW263"/>
  <c r="AD267"/>
  <c r="AI267"/>
  <c r="AJ267"/>
  <c r="AM271"/>
  <c r="AW271"/>
  <c r="AD275"/>
  <c r="AI275"/>
  <c r="AJ275"/>
  <c r="AM279"/>
  <c r="AW279"/>
  <c r="AD283"/>
  <c r="AI283"/>
  <c r="AJ283"/>
  <c r="AM287"/>
  <c r="AW287"/>
  <c r="AD291"/>
  <c r="AI291"/>
  <c r="AJ291"/>
  <c r="AM295"/>
  <c r="AW295"/>
  <c r="AD299"/>
  <c r="AI299"/>
  <c r="AJ299"/>
  <c r="AM303"/>
  <c r="AW303"/>
  <c r="AD307"/>
  <c r="AI307"/>
  <c r="AJ307"/>
  <c r="AM311"/>
  <c r="AW311"/>
  <c r="AD315"/>
  <c r="AI315"/>
  <c r="AJ315"/>
  <c r="AM319"/>
  <c r="AW319"/>
  <c r="AD323"/>
  <c r="AI323"/>
  <c r="AJ323"/>
  <c r="AM327"/>
  <c r="AW327"/>
  <c r="AD331"/>
  <c r="AI331"/>
  <c r="AJ331"/>
  <c r="AM335"/>
  <c r="AW335"/>
  <c r="AD339"/>
  <c r="AI339"/>
  <c r="AJ339"/>
  <c r="AM343"/>
  <c r="AW343"/>
  <c r="AD347"/>
  <c r="AI347"/>
  <c r="AJ347"/>
  <c r="AM351"/>
  <c r="AW351"/>
  <c r="AD355"/>
  <c r="AI355"/>
  <c r="AJ355"/>
  <c r="AM359"/>
  <c r="AW359"/>
  <c r="AD363"/>
  <c r="AI363"/>
  <c r="AJ363"/>
  <c r="AM367"/>
  <c r="AW367"/>
  <c r="AD371"/>
  <c r="AI371"/>
  <c r="AJ371"/>
  <c r="AM375"/>
  <c r="AW375"/>
  <c r="AD379"/>
  <c r="AI379"/>
  <c r="AJ379"/>
  <c r="AM383"/>
  <c r="AW383"/>
  <c r="AD387"/>
  <c r="AI387"/>
  <c r="AJ387"/>
  <c r="AD398"/>
  <c r="AI398"/>
  <c r="AJ398"/>
  <c r="AS406"/>
  <c r="AT406"/>
  <c r="AD414"/>
  <c r="AI414"/>
  <c r="AJ414"/>
  <c r="AS422"/>
  <c r="AT422"/>
  <c r="AD430"/>
  <c r="AI430"/>
  <c r="AJ430"/>
  <c r="AS438"/>
  <c r="AT438"/>
  <c r="AD446"/>
  <c r="AI446"/>
  <c r="AJ446"/>
  <c r="AS454"/>
  <c r="AT454"/>
  <c r="AD462"/>
  <c r="AI462"/>
  <c r="AJ462"/>
  <c r="AS470"/>
  <c r="AT470"/>
  <c r="AD478"/>
  <c r="AI478"/>
  <c r="AJ478"/>
  <c r="AS486"/>
  <c r="AT486"/>
  <c r="AD494"/>
  <c r="AI494"/>
  <c r="AJ494"/>
  <c r="AS502"/>
  <c r="AT502"/>
  <c r="AD510"/>
  <c r="AI510"/>
  <c r="AJ510"/>
  <c r="AS518"/>
  <c r="AT518"/>
  <c r="AD526"/>
  <c r="AI526"/>
  <c r="AJ526"/>
  <c r="AS534"/>
  <c r="AT534"/>
  <c r="AD542"/>
  <c r="AI542"/>
  <c r="AJ542"/>
  <c r="AS550"/>
  <c r="AT550"/>
  <c r="AD558"/>
  <c r="AI558"/>
  <c r="AJ558"/>
  <c r="AS566"/>
  <c r="AT566"/>
  <c r="AD574"/>
  <c r="AI574"/>
  <c r="AJ574"/>
  <c r="AS582"/>
  <c r="AT582"/>
  <c r="AD590"/>
  <c r="AI590"/>
  <c r="AJ590"/>
  <c r="AS598"/>
  <c r="AT598"/>
  <c r="AD606"/>
  <c r="AI606"/>
  <c r="AJ606"/>
  <c r="AS614"/>
  <c r="AT614"/>
  <c r="AD622"/>
  <c r="AI622"/>
  <c r="AJ622"/>
  <c r="AS630"/>
  <c r="AT630"/>
  <c r="AD638"/>
  <c r="AI638"/>
  <c r="AJ638"/>
  <c r="AS646"/>
  <c r="AT646"/>
  <c r="AD654"/>
  <c r="AI654"/>
  <c r="AJ654"/>
  <c r="AS662"/>
  <c r="AT662"/>
  <c r="AD670"/>
  <c r="AI670"/>
  <c r="AJ670"/>
  <c r="AW253"/>
  <c r="AM253"/>
  <c r="AD261"/>
  <c r="AI261"/>
  <c r="AJ261"/>
  <c r="AW269"/>
  <c r="AM269"/>
  <c r="AD277"/>
  <c r="AI277"/>
  <c r="AJ277"/>
  <c r="AW285"/>
  <c r="AM285"/>
  <c r="AD293"/>
  <c r="AI293"/>
  <c r="AJ293"/>
  <c r="AW301"/>
  <c r="AM301"/>
  <c r="AD309"/>
  <c r="AI309"/>
  <c r="AJ309"/>
  <c r="AW317"/>
  <c r="AM317"/>
  <c r="AD325"/>
  <c r="AI325"/>
  <c r="AJ325"/>
  <c r="AW333"/>
  <c r="AM333"/>
  <c r="AD341"/>
  <c r="AI341"/>
  <c r="AJ341"/>
  <c r="AW349"/>
  <c r="AM349"/>
  <c r="AD357"/>
  <c r="AI357"/>
  <c r="AJ357"/>
  <c r="AW365"/>
  <c r="AM365"/>
  <c r="AD373"/>
  <c r="AI373"/>
  <c r="AJ373"/>
  <c r="AW381"/>
  <c r="AM381"/>
  <c r="AD389"/>
  <c r="AI389"/>
  <c r="AJ389"/>
  <c r="AD35"/>
  <c r="AI35"/>
  <c r="AL35" s="1"/>
  <c r="AJ35"/>
  <c r="AS39"/>
  <c r="AV39" s="1"/>
  <c r="AT39"/>
  <c r="AS37"/>
  <c r="AV37" s="1"/>
  <c r="AT37"/>
  <c r="AS42"/>
  <c r="AV42" s="1"/>
  <c r="AT42"/>
  <c r="AD51"/>
  <c r="AI51"/>
  <c r="AL51" s="1"/>
  <c r="AJ51"/>
  <c r="AS55"/>
  <c r="AV55" s="1"/>
  <c r="AT55"/>
  <c r="AM59"/>
  <c r="AW59"/>
  <c r="AD28"/>
  <c r="AI28"/>
  <c r="AL28" s="1"/>
  <c r="AJ28"/>
  <c r="AS49"/>
  <c r="AV49" s="1"/>
  <c r="AT49"/>
  <c r="AS67"/>
  <c r="AV67" s="1"/>
  <c r="AT67"/>
  <c r="AM71"/>
  <c r="AW71"/>
  <c r="AS69"/>
  <c r="AV69" s="1"/>
  <c r="AT69"/>
  <c r="AW85"/>
  <c r="AM85"/>
  <c r="AS93"/>
  <c r="AT93"/>
  <c r="AD101"/>
  <c r="AI101"/>
  <c r="AJ101"/>
  <c r="AD97"/>
  <c r="AI97"/>
  <c r="AJ97"/>
  <c r="AS131"/>
  <c r="AT131"/>
  <c r="AD207"/>
  <c r="AI207"/>
  <c r="AJ207"/>
  <c r="AS211"/>
  <c r="AT211"/>
  <c r="AM215"/>
  <c r="AW215"/>
  <c r="AD223"/>
  <c r="AI223"/>
  <c r="AJ223"/>
  <c r="AS227"/>
  <c r="AT227"/>
  <c r="AM231"/>
  <c r="AW231"/>
  <c r="AD239"/>
  <c r="AI239"/>
  <c r="AJ239"/>
  <c r="AS243"/>
  <c r="AT243"/>
  <c r="AW144"/>
  <c r="AM144"/>
  <c r="AD176"/>
  <c r="AI176"/>
  <c r="AJ176"/>
  <c r="AS192"/>
  <c r="AT192"/>
  <c r="AS200"/>
  <c r="AT200"/>
  <c r="AD201"/>
  <c r="AI201"/>
  <c r="AJ201"/>
  <c r="AS209"/>
  <c r="AT209"/>
  <c r="AW217"/>
  <c r="AM217"/>
  <c r="AD233"/>
  <c r="AI233"/>
  <c r="AJ233"/>
  <c r="AS241"/>
  <c r="AT241"/>
  <c r="AI248"/>
  <c r="AD248"/>
  <c r="AJ248"/>
  <c r="AM248"/>
  <c r="AW248"/>
  <c r="AS391"/>
  <c r="AT391"/>
  <c r="AS257"/>
  <c r="AT257"/>
  <c r="AS265"/>
  <c r="AT265"/>
  <c r="AS273"/>
  <c r="AT273"/>
  <c r="AS281"/>
  <c r="AT281"/>
  <c r="AS289"/>
  <c r="AT289"/>
  <c r="AS297"/>
  <c r="AT297"/>
  <c r="AS305"/>
  <c r="AT305"/>
  <c r="AS313"/>
  <c r="AT313"/>
  <c r="AS321"/>
  <c r="AT321"/>
  <c r="AS329"/>
  <c r="AT329"/>
  <c r="AS337"/>
  <c r="AT337"/>
  <c r="AS345"/>
  <c r="AT345"/>
  <c r="AS353"/>
  <c r="AT353"/>
  <c r="AS361"/>
  <c r="AT361"/>
  <c r="AS369"/>
  <c r="AT369"/>
  <c r="AS377"/>
  <c r="AT377"/>
  <c r="AS385"/>
  <c r="AT385"/>
  <c r="AS394"/>
  <c r="AT394"/>
  <c r="AS402"/>
  <c r="AT402"/>
  <c r="AS410"/>
  <c r="AT410"/>
  <c r="AS418"/>
  <c r="AT418"/>
  <c r="AS426"/>
  <c r="AT426"/>
  <c r="AS434"/>
  <c r="AT434"/>
  <c r="AS442"/>
  <c r="AT442"/>
  <c r="AS450"/>
  <c r="AT450"/>
  <c r="AS458"/>
  <c r="AT458"/>
  <c r="AS466"/>
  <c r="AT466"/>
  <c r="AS474"/>
  <c r="AT474"/>
  <c r="AS482"/>
  <c r="AT482"/>
  <c r="AS490"/>
  <c r="AT490"/>
  <c r="AS498"/>
  <c r="AT498"/>
  <c r="AS506"/>
  <c r="AT506"/>
  <c r="AS514"/>
  <c r="AT514"/>
  <c r="AS522"/>
  <c r="AT522"/>
  <c r="AS530"/>
  <c r="AT530"/>
  <c r="AS538"/>
  <c r="AT538"/>
  <c r="AS546"/>
  <c r="AT546"/>
  <c r="AS554"/>
  <c r="AT554"/>
  <c r="AS562"/>
  <c r="AT562"/>
  <c r="AS570"/>
  <c r="AT570"/>
  <c r="AS578"/>
  <c r="AT578"/>
  <c r="AS586"/>
  <c r="AT586"/>
  <c r="AS594"/>
  <c r="AT594"/>
  <c r="AS602"/>
  <c r="AT602"/>
  <c r="AS610"/>
  <c r="AT610"/>
  <c r="AS618"/>
  <c r="AT618"/>
  <c r="AS626"/>
  <c r="AT626"/>
  <c r="AS634"/>
  <c r="AT634"/>
  <c r="AS642"/>
  <c r="AT642"/>
  <c r="AS650"/>
  <c r="AT650"/>
  <c r="AS658"/>
  <c r="AT658"/>
  <c r="AS666"/>
  <c r="AT666"/>
  <c r="AS677"/>
  <c r="AT677"/>
  <c r="AS681"/>
  <c r="AT681"/>
  <c r="AS685"/>
  <c r="AT685"/>
  <c r="AS689"/>
  <c r="AT689"/>
  <c r="AS693"/>
  <c r="AT693"/>
  <c r="AS697"/>
  <c r="AT697"/>
  <c r="AS701"/>
  <c r="AT701"/>
  <c r="AS705"/>
  <c r="AT705"/>
  <c r="AS709"/>
  <c r="AT709"/>
  <c r="AS713"/>
  <c r="AT713"/>
  <c r="AS717"/>
  <c r="AT717"/>
  <c r="AS721"/>
  <c r="AT721"/>
  <c r="AS725"/>
  <c r="AT725"/>
  <c r="AS729"/>
  <c r="AT729"/>
  <c r="AS733"/>
  <c r="AT733"/>
  <c r="AS737"/>
  <c r="AT737"/>
  <c r="AS741"/>
  <c r="AT741"/>
  <c r="AS745"/>
  <c r="AT745"/>
  <c r="AS749"/>
  <c r="AT749"/>
  <c r="AS753"/>
  <c r="AT753"/>
  <c r="AS757"/>
  <c r="AT757"/>
  <c r="AS761"/>
  <c r="AT761"/>
  <c r="AS765"/>
  <c r="AT765"/>
  <c r="AS769"/>
  <c r="AT769"/>
  <c r="AS773"/>
  <c r="AT773"/>
  <c r="AS777"/>
  <c r="AT777"/>
  <c r="AW392"/>
  <c r="AM392"/>
  <c r="AD400"/>
  <c r="AI400"/>
  <c r="AJ400"/>
  <c r="AS404"/>
  <c r="AT404"/>
  <c r="AW408"/>
  <c r="AM408"/>
  <c r="AD416"/>
  <c r="AI416"/>
  <c r="AJ416"/>
  <c r="AS420"/>
  <c r="AT420"/>
  <c r="AW424"/>
  <c r="AM424"/>
  <c r="AD432"/>
  <c r="AI432"/>
  <c r="AJ432"/>
  <c r="AS436"/>
  <c r="AT436"/>
  <c r="AW440"/>
  <c r="AM440"/>
  <c r="AD448"/>
  <c r="AI448"/>
  <c r="AJ448"/>
  <c r="AS452"/>
  <c r="AT452"/>
  <c r="AW456"/>
  <c r="AM456"/>
  <c r="AD464"/>
  <c r="AI464"/>
  <c r="AJ464"/>
  <c r="AS468"/>
  <c r="AT468"/>
  <c r="AW472"/>
  <c r="AM472"/>
  <c r="AD480"/>
  <c r="AI480"/>
  <c r="AJ480"/>
  <c r="AS484"/>
  <c r="AT484"/>
  <c r="AW488"/>
  <c r="AM488"/>
  <c r="AD496"/>
  <c r="AI496"/>
  <c r="AJ496"/>
  <c r="AS500"/>
  <c r="AT500"/>
  <c r="AW504"/>
  <c r="AM504"/>
  <c r="AD512"/>
  <c r="AI512"/>
  <c r="AJ512"/>
  <c r="AS516"/>
  <c r="AT516"/>
  <c r="AW520"/>
  <c r="AM520"/>
  <c r="AD528"/>
  <c r="AI528"/>
  <c r="AJ528"/>
  <c r="AS532"/>
  <c r="AT532"/>
  <c r="AW536"/>
  <c r="AM536"/>
  <c r="AD544"/>
  <c r="AI544"/>
  <c r="AJ544"/>
  <c r="AS548"/>
  <c r="AT548"/>
  <c r="AW552"/>
  <c r="AM552"/>
  <c r="AD560"/>
  <c r="AI560"/>
  <c r="AJ560"/>
  <c r="AS564"/>
  <c r="AT564"/>
  <c r="AW568"/>
  <c r="AM568"/>
  <c r="AD576"/>
  <c r="AI576"/>
  <c r="AJ576"/>
  <c r="AS580"/>
  <c r="AT580"/>
  <c r="AW584"/>
  <c r="AM584"/>
  <c r="AD592"/>
  <c r="AI592"/>
  <c r="AJ592"/>
  <c r="AS596"/>
  <c r="AT596"/>
  <c r="AW600"/>
  <c r="AM600"/>
  <c r="AD608"/>
  <c r="AI608"/>
  <c r="AJ608"/>
  <c r="AS612"/>
  <c r="AT612"/>
  <c r="AW616"/>
  <c r="AM616"/>
  <c r="AD624"/>
  <c r="AI624"/>
  <c r="AJ624"/>
  <c r="AS628"/>
  <c r="AT628"/>
  <c r="AW632"/>
  <c r="AM632"/>
  <c r="AD640"/>
  <c r="AI640"/>
  <c r="AJ640"/>
  <c r="AS644"/>
  <c r="AT644"/>
  <c r="AW648"/>
  <c r="AM648"/>
  <c r="AD656"/>
  <c r="AI656"/>
  <c r="AJ656"/>
  <c r="AS660"/>
  <c r="AT660"/>
  <c r="AW664"/>
  <c r="AM664"/>
  <c r="AD672"/>
  <c r="AI672"/>
  <c r="AJ672"/>
  <c r="AD30"/>
  <c r="AI30"/>
  <c r="AL30" s="1"/>
  <c r="AJ30"/>
  <c r="AS32"/>
  <c r="AV32" s="1"/>
  <c r="AT32"/>
  <c r="AD41"/>
  <c r="AI41"/>
  <c r="AL41" s="1"/>
  <c r="AJ41"/>
  <c r="AD46"/>
  <c r="AI46"/>
  <c r="AL46" s="1"/>
  <c r="AJ46"/>
  <c r="AD53"/>
  <c r="AI53"/>
  <c r="AL53" s="1"/>
  <c r="AJ53"/>
  <c r="AS61"/>
  <c r="AV61" s="1"/>
  <c r="AT61"/>
  <c r="AM75"/>
  <c r="AW75"/>
  <c r="AD109"/>
  <c r="AI109"/>
  <c r="AJ109"/>
  <c r="AM113"/>
  <c r="AW113"/>
  <c r="AD117"/>
  <c r="AI117"/>
  <c r="AJ117"/>
  <c r="AM121"/>
  <c r="AW121"/>
  <c r="AD125"/>
  <c r="AI125"/>
  <c r="AJ125"/>
  <c r="AM129"/>
  <c r="AW129"/>
  <c r="AW73"/>
  <c r="AM73"/>
  <c r="AW111"/>
  <c r="AM111"/>
  <c r="AD127"/>
  <c r="AI127"/>
  <c r="AJ127"/>
  <c r="AS134"/>
  <c r="AT134"/>
  <c r="AS138"/>
  <c r="AT138"/>
  <c r="AS142"/>
  <c r="AT142"/>
  <c r="AS146"/>
  <c r="AT146"/>
  <c r="AS150"/>
  <c r="AT150"/>
  <c r="AS154"/>
  <c r="AT154"/>
  <c r="AS158"/>
  <c r="AT158"/>
  <c r="AS162"/>
  <c r="AT162"/>
  <c r="AS166"/>
  <c r="AT166"/>
  <c r="AS170"/>
  <c r="AT170"/>
  <c r="AS174"/>
  <c r="AT174"/>
  <c r="AS178"/>
  <c r="AT178"/>
  <c r="AS182"/>
  <c r="AT182"/>
  <c r="AS186"/>
  <c r="AT186"/>
  <c r="AS190"/>
  <c r="AT190"/>
  <c r="AS194"/>
  <c r="AT194"/>
  <c r="AS198"/>
  <c r="AT198"/>
  <c r="AD105"/>
  <c r="AI105"/>
  <c r="AJ105"/>
  <c r="AS115"/>
  <c r="AT115"/>
  <c r="AS247"/>
  <c r="AT247"/>
  <c r="AW65"/>
  <c r="AM65"/>
  <c r="AD89"/>
  <c r="AI89"/>
  <c r="AJ89"/>
  <c r="AS123"/>
  <c r="AT123"/>
  <c r="AS136"/>
  <c r="AT136"/>
  <c r="AS152"/>
  <c r="AT152"/>
  <c r="AS168"/>
  <c r="AT168"/>
  <c r="AS184"/>
  <c r="AT184"/>
  <c r="AW205"/>
  <c r="AM205"/>
  <c r="AS213"/>
  <c r="AT213"/>
  <c r="AW221"/>
  <c r="AM221"/>
  <c r="AS229"/>
  <c r="AT229"/>
  <c r="AW237"/>
  <c r="AM237"/>
  <c r="AS245"/>
  <c r="AT245"/>
  <c r="AS251"/>
  <c r="AT251"/>
  <c r="AS255"/>
  <c r="AT255"/>
  <c r="AS259"/>
  <c r="AT259"/>
  <c r="AS263"/>
  <c r="AT263"/>
  <c r="AS267"/>
  <c r="AT267"/>
  <c r="AS271"/>
  <c r="AT271"/>
  <c r="AS275"/>
  <c r="AT275"/>
  <c r="AS279"/>
  <c r="AT279"/>
  <c r="AS283"/>
  <c r="AT283"/>
  <c r="AS287"/>
  <c r="AT287"/>
  <c r="AS291"/>
  <c r="AT291"/>
  <c r="AS295"/>
  <c r="AT295"/>
  <c r="AS299"/>
  <c r="AT299"/>
  <c r="AS303"/>
  <c r="AT303"/>
  <c r="AS307"/>
  <c r="AT307"/>
  <c r="AS311"/>
  <c r="AT311"/>
  <c r="AS315"/>
  <c r="AT315"/>
  <c r="AS319"/>
  <c r="AT319"/>
  <c r="AS323"/>
  <c r="AT323"/>
  <c r="AS327"/>
  <c r="AT327"/>
  <c r="AS331"/>
  <c r="AT331"/>
  <c r="AS335"/>
  <c r="AT335"/>
  <c r="AS339"/>
  <c r="AT339"/>
  <c r="AS343"/>
  <c r="AT343"/>
  <c r="AS347"/>
  <c r="AT347"/>
  <c r="AS351"/>
  <c r="AT351"/>
  <c r="AS355"/>
  <c r="AT355"/>
  <c r="AS359"/>
  <c r="AT359"/>
  <c r="AS363"/>
  <c r="AT363"/>
  <c r="AS367"/>
  <c r="AT367"/>
  <c r="AS371"/>
  <c r="AT371"/>
  <c r="AS375"/>
  <c r="AT375"/>
  <c r="AS379"/>
  <c r="AT379"/>
  <c r="AS383"/>
  <c r="AT383"/>
  <c r="AS387"/>
  <c r="AT387"/>
  <c r="AS398"/>
  <c r="AT398"/>
  <c r="AD406"/>
  <c r="AI406"/>
  <c r="AJ406"/>
  <c r="AS414"/>
  <c r="AT414"/>
  <c r="AD422"/>
  <c r="AI422"/>
  <c r="AJ422"/>
  <c r="AS430"/>
  <c r="AT430"/>
  <c r="AD438"/>
  <c r="AI438"/>
  <c r="AJ438"/>
  <c r="AS446"/>
  <c r="AT446"/>
  <c r="AD454"/>
  <c r="AI454"/>
  <c r="AJ454"/>
  <c r="AS462"/>
  <c r="AT462"/>
  <c r="AD470"/>
  <c r="AI470"/>
  <c r="AJ470"/>
  <c r="AS478"/>
  <c r="AT478"/>
  <c r="AD486"/>
  <c r="AI486"/>
  <c r="AJ486"/>
  <c r="AS494"/>
  <c r="AT494"/>
  <c r="AD502"/>
  <c r="AI502"/>
  <c r="AJ502"/>
  <c r="AS510"/>
  <c r="AT510"/>
  <c r="AD518"/>
  <c r="AI518"/>
  <c r="AJ518"/>
  <c r="AS526"/>
  <c r="AT526"/>
  <c r="AD534"/>
  <c r="AI534"/>
  <c r="AJ534"/>
  <c r="AS542"/>
  <c r="AT542"/>
  <c r="AD550"/>
  <c r="AI550"/>
  <c r="AJ550"/>
  <c r="AS558"/>
  <c r="AT558"/>
  <c r="AD566"/>
  <c r="AI566"/>
  <c r="AJ566"/>
  <c r="AS574"/>
  <c r="AT574"/>
  <c r="AD582"/>
  <c r="AI582"/>
  <c r="AJ582"/>
  <c r="AS590"/>
  <c r="AT590"/>
  <c r="AD598"/>
  <c r="AI598"/>
  <c r="AJ598"/>
  <c r="AS606"/>
  <c r="AT606"/>
  <c r="AD614"/>
  <c r="AI614"/>
  <c r="AJ614"/>
  <c r="AS622"/>
  <c r="AT622"/>
  <c r="AD630"/>
  <c r="AI630"/>
  <c r="AJ630"/>
  <c r="AS638"/>
  <c r="AT638"/>
  <c r="AD646"/>
  <c r="AI646"/>
  <c r="AJ646"/>
  <c r="AS654"/>
  <c r="AT654"/>
  <c r="AD662"/>
  <c r="AI662"/>
  <c r="AJ662"/>
  <c r="AS670"/>
  <c r="AT670"/>
  <c r="AS253"/>
  <c r="AT253"/>
  <c r="AS261"/>
  <c r="AT261"/>
  <c r="AS269"/>
  <c r="AT269"/>
  <c r="AS277"/>
  <c r="AT277"/>
  <c r="AS285"/>
  <c r="AT285"/>
  <c r="AS293"/>
  <c r="AT293"/>
  <c r="AS301"/>
  <c r="AT301"/>
  <c r="AS309"/>
  <c r="AT309"/>
  <c r="AS317"/>
  <c r="AT317"/>
  <c r="AS325"/>
  <c r="AT325"/>
  <c r="AS333"/>
  <c r="AT333"/>
  <c r="AS341"/>
  <c r="AT341"/>
  <c r="AS349"/>
  <c r="AT349"/>
  <c r="AS357"/>
  <c r="AT357"/>
  <c r="AS365"/>
  <c r="AT365"/>
  <c r="AS373"/>
  <c r="AT373"/>
  <c r="AS381"/>
  <c r="AT381"/>
  <c r="AS389"/>
  <c r="AT389"/>
  <c r="AD26"/>
  <c r="AI26"/>
  <c r="AL26" s="1"/>
  <c r="AJ26"/>
  <c r="AS35"/>
  <c r="AV35" s="1"/>
  <c r="AT35"/>
  <c r="AM39"/>
  <c r="AW39"/>
  <c r="AD37"/>
  <c r="AI37"/>
  <c r="AL37" s="1"/>
  <c r="AJ37"/>
  <c r="AM44"/>
  <c r="AW44"/>
  <c r="AD42"/>
  <c r="AI42"/>
  <c r="AL42" s="1"/>
  <c r="AJ42"/>
  <c r="AS51"/>
  <c r="AV51" s="1"/>
  <c r="AT51"/>
  <c r="AM55"/>
  <c r="AW55"/>
  <c r="AD63"/>
  <c r="AI63"/>
  <c r="AL63" s="1"/>
  <c r="AJ63"/>
  <c r="AS28"/>
  <c r="AV28" s="1"/>
  <c r="AT28"/>
  <c r="AD49"/>
  <c r="AI49"/>
  <c r="AL49" s="1"/>
  <c r="AJ49"/>
  <c r="AW57"/>
  <c r="AM57"/>
  <c r="AD67"/>
  <c r="AI67"/>
  <c r="AL67" s="1"/>
  <c r="AJ67"/>
  <c r="AS71"/>
  <c r="AV71" s="1"/>
  <c r="AT71"/>
  <c r="AW69"/>
  <c r="AM69"/>
  <c r="AD77"/>
  <c r="AI77"/>
  <c r="AL77" s="1"/>
  <c r="AJ77"/>
  <c r="AS85"/>
  <c r="AT85"/>
  <c r="AW93"/>
  <c r="AM93"/>
  <c r="AS97"/>
  <c r="AT97"/>
  <c r="AW131"/>
  <c r="AM131"/>
  <c r="AD203"/>
  <c r="AI203"/>
  <c r="AJ203"/>
  <c r="AS207"/>
  <c r="AT207"/>
  <c r="AM211"/>
  <c r="AW211"/>
  <c r="AD219"/>
  <c r="AI219"/>
  <c r="AJ219"/>
  <c r="AS223"/>
  <c r="AT223"/>
  <c r="AM227"/>
  <c r="AW227"/>
  <c r="AD235"/>
  <c r="AI235"/>
  <c r="AJ235"/>
  <c r="AS239"/>
  <c r="AT239"/>
  <c r="AM243"/>
  <c r="AW243"/>
  <c r="AS144"/>
  <c r="AT144"/>
  <c r="AW160"/>
  <c r="AM160"/>
  <c r="AD192"/>
  <c r="AI192"/>
  <c r="AJ192"/>
  <c r="AW200"/>
  <c r="AM200"/>
  <c r="AD209"/>
  <c r="AI209"/>
  <c r="AJ209"/>
  <c r="AS217"/>
  <c r="AT217"/>
  <c r="AW225"/>
  <c r="AM225"/>
  <c r="AD241"/>
  <c r="AI241"/>
  <c r="AJ241"/>
  <c r="AS248"/>
  <c r="AT248"/>
  <c r="AD391"/>
  <c r="AI391"/>
  <c r="AJ391"/>
  <c r="AW257"/>
  <c r="AM257"/>
  <c r="AD265"/>
  <c r="AI265"/>
  <c r="AJ265"/>
  <c r="AW273"/>
  <c r="AM273"/>
  <c r="AD281"/>
  <c r="AI281"/>
  <c r="AJ281"/>
  <c r="AW289"/>
  <c r="AM289"/>
  <c r="AD297"/>
  <c r="AI297"/>
  <c r="AJ297"/>
  <c r="AW305"/>
  <c r="AM305"/>
  <c r="AD313"/>
  <c r="AI313"/>
  <c r="AJ313"/>
  <c r="AW321"/>
  <c r="AM321"/>
  <c r="AD329"/>
  <c r="AI329"/>
  <c r="AJ329"/>
  <c r="AW337"/>
  <c r="AM337"/>
  <c r="AD345"/>
  <c r="AI345"/>
  <c r="AJ345"/>
  <c r="AW353"/>
  <c r="AM353"/>
  <c r="AD361"/>
  <c r="AI361"/>
  <c r="AJ361"/>
  <c r="AW369"/>
  <c r="AM369"/>
  <c r="AD377"/>
  <c r="AI377"/>
  <c r="AJ377"/>
  <c r="AW385"/>
  <c r="AM385"/>
  <c r="AD394"/>
  <c r="AI394"/>
  <c r="AJ394"/>
  <c r="AM402"/>
  <c r="AW402"/>
  <c r="AD410"/>
  <c r="AI410"/>
  <c r="AJ410"/>
  <c r="AM418"/>
  <c r="AW418"/>
  <c r="AD426"/>
  <c r="AI426"/>
  <c r="AJ426"/>
  <c r="AM434"/>
  <c r="AW434"/>
  <c r="AD442"/>
  <c r="AI442"/>
  <c r="AJ442"/>
  <c r="AM450"/>
  <c r="AW450"/>
  <c r="AD458"/>
  <c r="AI458"/>
  <c r="AJ458"/>
  <c r="AM466"/>
  <c r="AW466"/>
  <c r="AD474"/>
  <c r="AI474"/>
  <c r="AJ474"/>
  <c r="AM482"/>
  <c r="AW482"/>
  <c r="AD490"/>
  <c r="AI490"/>
  <c r="AJ490"/>
  <c r="AM498"/>
  <c r="AW498"/>
  <c r="AD506"/>
  <c r="AI506"/>
  <c r="AJ506"/>
  <c r="AM514"/>
  <c r="AW514"/>
  <c r="AD522"/>
  <c r="AI522"/>
  <c r="AJ522"/>
  <c r="AM530"/>
  <c r="AW530"/>
  <c r="AD538"/>
  <c r="AI538"/>
  <c r="AJ538"/>
  <c r="AM546"/>
  <c r="AW546"/>
  <c r="AD554"/>
  <c r="AI554"/>
  <c r="AJ554"/>
  <c r="AM562"/>
  <c r="AW562"/>
  <c r="AD570"/>
  <c r="AI570"/>
  <c r="AJ570"/>
  <c r="AM578"/>
  <c r="AW578"/>
  <c r="AD586"/>
  <c r="AI586"/>
  <c r="AJ586"/>
  <c r="AM594"/>
  <c r="AW594"/>
  <c r="AD602"/>
  <c r="AI602"/>
  <c r="AJ602"/>
  <c r="AM610"/>
  <c r="AW610"/>
  <c r="AD618"/>
  <c r="AI618"/>
  <c r="AJ618"/>
  <c r="AM626"/>
  <c r="AW626"/>
  <c r="AD634"/>
  <c r="AI634"/>
  <c r="AJ634"/>
  <c r="AM642"/>
  <c r="AW642"/>
  <c r="AD650"/>
  <c r="AI650"/>
  <c r="AJ650"/>
  <c r="AM658"/>
  <c r="AW658"/>
  <c r="AD666"/>
  <c r="AI666"/>
  <c r="AJ666"/>
  <c r="AD675"/>
  <c r="AI675"/>
  <c r="AJ675"/>
  <c r="AD677"/>
  <c r="AI677"/>
  <c r="AJ677"/>
  <c r="AD679"/>
  <c r="AI679"/>
  <c r="AJ679"/>
  <c r="AD681"/>
  <c r="AI681"/>
  <c r="AJ681"/>
  <c r="AD683"/>
  <c r="AI683"/>
  <c r="AJ683"/>
  <c r="AD685"/>
  <c r="AI685"/>
  <c r="AJ685"/>
  <c r="AD687"/>
  <c r="AI687"/>
  <c r="AJ687"/>
  <c r="AD689"/>
  <c r="AI689"/>
  <c r="AJ689"/>
  <c r="AD691"/>
  <c r="AI691"/>
  <c r="AJ691"/>
  <c r="AD693"/>
  <c r="AI693"/>
  <c r="AJ693"/>
  <c r="AD695"/>
  <c r="AI695"/>
  <c r="AJ695"/>
  <c r="AD697"/>
  <c r="AI697"/>
  <c r="AJ697"/>
  <c r="AD699"/>
  <c r="AI699"/>
  <c r="AJ699"/>
  <c r="AD701"/>
  <c r="AI701"/>
  <c r="AJ701"/>
  <c r="AD703"/>
  <c r="AI703"/>
  <c r="AJ703"/>
  <c r="AD705"/>
  <c r="AI705"/>
  <c r="AJ705"/>
  <c r="AD707"/>
  <c r="AI707"/>
  <c r="AJ707"/>
  <c r="AD709"/>
  <c r="AI709"/>
  <c r="AJ709"/>
  <c r="AD711"/>
  <c r="AI711"/>
  <c r="AJ711"/>
  <c r="AD713"/>
  <c r="AI713"/>
  <c r="AJ713"/>
  <c r="AD715"/>
  <c r="AI715"/>
  <c r="AJ715"/>
  <c r="AD717"/>
  <c r="AI717"/>
  <c r="AJ717"/>
  <c r="AD719"/>
  <c r="AI719"/>
  <c r="AJ719"/>
  <c r="AD721"/>
  <c r="AI721"/>
  <c r="AJ721"/>
  <c r="AD723"/>
  <c r="AI723"/>
  <c r="AJ723"/>
  <c r="AD725"/>
  <c r="AI725"/>
  <c r="AJ725"/>
  <c r="AD727"/>
  <c r="AI727"/>
  <c r="AJ727"/>
  <c r="AD729"/>
  <c r="AI729"/>
  <c r="AJ729"/>
  <c r="AD731"/>
  <c r="AI731"/>
  <c r="AJ731"/>
  <c r="AD733"/>
  <c r="AI733"/>
  <c r="AJ733"/>
  <c r="AD735"/>
  <c r="AI735"/>
  <c r="AJ735"/>
  <c r="AD737"/>
  <c r="AI737"/>
  <c r="AJ737"/>
  <c r="AD739"/>
  <c r="AI739"/>
  <c r="AJ739"/>
  <c r="AD741"/>
  <c r="AI741"/>
  <c r="AJ741"/>
  <c r="AD743"/>
  <c r="AI743"/>
  <c r="AJ743"/>
  <c r="AD745"/>
  <c r="AI745"/>
  <c r="AJ745"/>
  <c r="AD747"/>
  <c r="AI747"/>
  <c r="AJ747"/>
  <c r="AD749"/>
  <c r="AI749"/>
  <c r="AJ749"/>
  <c r="AD751"/>
  <c r="AI751"/>
  <c r="AJ751"/>
  <c r="AD753"/>
  <c r="AI753"/>
  <c r="AJ753"/>
  <c r="AD755"/>
  <c r="AI755"/>
  <c r="AJ755"/>
  <c r="AD757"/>
  <c r="AI757"/>
  <c r="AJ757"/>
  <c r="AD759"/>
  <c r="AI759"/>
  <c r="AJ759"/>
  <c r="AD761"/>
  <c r="AI761"/>
  <c r="AJ761"/>
  <c r="AD763"/>
  <c r="AI763"/>
  <c r="AJ763"/>
  <c r="AD765"/>
  <c r="AI765"/>
  <c r="AJ765"/>
  <c r="AD767"/>
  <c r="AI767"/>
  <c r="AJ767"/>
  <c r="AD769"/>
  <c r="AI769"/>
  <c r="AJ769"/>
  <c r="AD771"/>
  <c r="AI771"/>
  <c r="AJ771"/>
  <c r="AD773"/>
  <c r="AI773"/>
  <c r="AJ773"/>
  <c r="AD775"/>
  <c r="AI775"/>
  <c r="AJ775"/>
  <c r="AD777"/>
  <c r="AI777"/>
  <c r="AJ777"/>
  <c r="AS392"/>
  <c r="AT392"/>
  <c r="AW396"/>
  <c r="AM396"/>
  <c r="AD404"/>
  <c r="AI404"/>
  <c r="AJ404"/>
  <c r="AS408"/>
  <c r="AT408"/>
  <c r="AW412"/>
  <c r="AM412"/>
  <c r="AD420"/>
  <c r="AI420"/>
  <c r="AJ420"/>
  <c r="AS424"/>
  <c r="AT424"/>
  <c r="AW428"/>
  <c r="AM428"/>
  <c r="AD436"/>
  <c r="AI436"/>
  <c r="AJ436"/>
  <c r="AS440"/>
  <c r="AT440"/>
  <c r="AW444"/>
  <c r="AM444"/>
  <c r="AD452"/>
  <c r="AI452"/>
  <c r="AJ452"/>
  <c r="AS456"/>
  <c r="AT456"/>
  <c r="AW460"/>
  <c r="AM460"/>
  <c r="AD468"/>
  <c r="AI468"/>
  <c r="AJ468"/>
  <c r="AS472"/>
  <c r="AT472"/>
  <c r="AW476"/>
  <c r="AM476"/>
  <c r="AD484"/>
  <c r="AI484"/>
  <c r="AJ484"/>
  <c r="AS488"/>
  <c r="AT488"/>
  <c r="AW492"/>
  <c r="AM492"/>
  <c r="AD500"/>
  <c r="AI500"/>
  <c r="AJ500"/>
  <c r="AS504"/>
  <c r="AT504"/>
  <c r="AW508"/>
  <c r="AM508"/>
  <c r="AD516"/>
  <c r="AI516"/>
  <c r="AJ516"/>
  <c r="AS520"/>
  <c r="AT520"/>
  <c r="AW524"/>
  <c r="AM524"/>
  <c r="AD532"/>
  <c r="AI532"/>
  <c r="AJ532"/>
  <c r="AS536"/>
  <c r="AT536"/>
  <c r="AW540"/>
  <c r="AM540"/>
  <c r="AD548"/>
  <c r="AI548"/>
  <c r="AJ548"/>
  <c r="AS552"/>
  <c r="AT552"/>
  <c r="AW556"/>
  <c r="AM556"/>
  <c r="AD564"/>
  <c r="AI564"/>
  <c r="AJ564"/>
  <c r="AS568"/>
  <c r="AT568"/>
  <c r="AW572"/>
  <c r="AM572"/>
  <c r="AD580"/>
  <c r="AI580"/>
  <c r="AJ580"/>
  <c r="AS584"/>
  <c r="AT584"/>
  <c r="AW588"/>
  <c r="AM588"/>
  <c r="AD596"/>
  <c r="AI596"/>
  <c r="AJ596"/>
  <c r="AS600"/>
  <c r="AT600"/>
  <c r="AW604"/>
  <c r="AM604"/>
  <c r="AD612"/>
  <c r="AI612"/>
  <c r="AJ612"/>
  <c r="AS616"/>
  <c r="AT616"/>
  <c r="AW620"/>
  <c r="AM620"/>
  <c r="AD628"/>
  <c r="AI628"/>
  <c r="AJ628"/>
  <c r="AS632"/>
  <c r="AT632"/>
  <c r="AW636"/>
  <c r="AM636"/>
  <c r="AD644"/>
  <c r="AI644"/>
  <c r="AJ644"/>
  <c r="AS648"/>
  <c r="AT648"/>
  <c r="AW652"/>
  <c r="AM652"/>
  <c r="AD660"/>
  <c r="AI660"/>
  <c r="AJ660"/>
  <c r="AS664"/>
  <c r="AT664"/>
  <c r="AW668"/>
  <c r="AM668"/>
  <c r="AD32"/>
  <c r="AI32"/>
  <c r="AL32" s="1"/>
  <c r="AJ32"/>
  <c r="AS41"/>
  <c r="AV41" s="1"/>
  <c r="AT41"/>
  <c r="AS53"/>
  <c r="AV53" s="1"/>
  <c r="AT53"/>
  <c r="AD61"/>
  <c r="AI61"/>
  <c r="AL61" s="1"/>
  <c r="AJ61"/>
  <c r="AS75"/>
  <c r="AV75" s="1"/>
  <c r="AT75"/>
  <c r="AD79"/>
  <c r="AI79"/>
  <c r="AL79" s="1"/>
  <c r="AJ79"/>
  <c r="AM83"/>
  <c r="AW83"/>
  <c r="AD87"/>
  <c r="AI87"/>
  <c r="AJ87"/>
  <c r="AM91"/>
  <c r="AW91"/>
  <c r="AD95"/>
  <c r="AI95"/>
  <c r="AJ95"/>
  <c r="AM99"/>
  <c r="AW99"/>
  <c r="AD103"/>
  <c r="AI103"/>
  <c r="AJ103"/>
  <c r="AM107"/>
  <c r="AW107"/>
  <c r="AD81"/>
  <c r="AI81"/>
  <c r="AL81" s="1"/>
  <c r="AJ81"/>
  <c r="AS109"/>
  <c r="AT109"/>
  <c r="AS113"/>
  <c r="AT113"/>
  <c r="AS117"/>
  <c r="AT117"/>
  <c r="AS121"/>
  <c r="AT121"/>
  <c r="AS125"/>
  <c r="AT125"/>
  <c r="AS129"/>
  <c r="AT129"/>
  <c r="AS73"/>
  <c r="AV73" s="1"/>
  <c r="AT73"/>
  <c r="AS111"/>
  <c r="AT111"/>
  <c r="AD119"/>
  <c r="AI119"/>
  <c r="AJ119"/>
  <c r="AM134"/>
  <c r="AW134"/>
  <c r="AD138"/>
  <c r="AI138"/>
  <c r="AJ138"/>
  <c r="AM142"/>
  <c r="AW142"/>
  <c r="AD146"/>
  <c r="AI146"/>
  <c r="AJ146"/>
  <c r="AM150"/>
  <c r="AW150"/>
  <c r="AD154"/>
  <c r="AI154"/>
  <c r="AJ154"/>
  <c r="AM158"/>
  <c r="AW158"/>
  <c r="AD162"/>
  <c r="AI162"/>
  <c r="AJ162"/>
  <c r="AM166"/>
  <c r="AW166"/>
  <c r="AD170"/>
  <c r="AI170"/>
  <c r="AJ170"/>
  <c r="AM174"/>
  <c r="AW174"/>
  <c r="AD178"/>
  <c r="AI178"/>
  <c r="AJ178"/>
  <c r="AM182"/>
  <c r="AW182"/>
  <c r="AD186"/>
  <c r="AI186"/>
  <c r="AJ186"/>
  <c r="AM190"/>
  <c r="AW190"/>
  <c r="AD194"/>
  <c r="AI194"/>
  <c r="AJ194"/>
  <c r="AM198"/>
  <c r="AW198"/>
  <c r="AD115"/>
  <c r="AI115"/>
  <c r="AJ115"/>
  <c r="AW140"/>
  <c r="AM140"/>
  <c r="AD148"/>
  <c r="AI148"/>
  <c r="AJ148"/>
  <c r="AW156"/>
  <c r="AM156"/>
  <c r="AD164"/>
  <c r="AI164"/>
  <c r="AJ164"/>
  <c r="AW172"/>
  <c r="AM172"/>
  <c r="AD180"/>
  <c r="AI180"/>
  <c r="AJ180"/>
  <c r="AW188"/>
  <c r="AM188"/>
  <c r="AD196"/>
  <c r="AI196"/>
  <c r="AJ196"/>
  <c r="AD247"/>
  <c r="AI247"/>
  <c r="AJ247"/>
  <c r="AS65"/>
  <c r="AV65" s="1"/>
  <c r="AT65"/>
  <c r="AX82"/>
  <c r="AD123"/>
  <c r="AI123"/>
  <c r="AJ123"/>
  <c r="AW136"/>
  <c r="AM136"/>
  <c r="AD152"/>
  <c r="AI152"/>
  <c r="AJ152"/>
  <c r="AW168"/>
  <c r="AM168"/>
  <c r="AD184"/>
  <c r="AI184"/>
  <c r="AJ184"/>
  <c r="AD213"/>
  <c r="AI213"/>
  <c r="AJ213"/>
  <c r="AD229"/>
  <c r="AI229"/>
  <c r="AJ229"/>
  <c r="AD245"/>
  <c r="AI245"/>
  <c r="AJ245"/>
  <c r="AM251"/>
  <c r="AW251"/>
  <c r="AD255"/>
  <c r="AI255"/>
  <c r="AJ255"/>
  <c r="AM259"/>
  <c r="AW259"/>
  <c r="AD263"/>
  <c r="AI263"/>
  <c r="AJ263"/>
  <c r="AM267"/>
  <c r="AW267"/>
  <c r="AD271"/>
  <c r="AI271"/>
  <c r="AJ271"/>
  <c r="AM275"/>
  <c r="AW275"/>
  <c r="AD279"/>
  <c r="AI279"/>
  <c r="AJ279"/>
  <c r="AM283"/>
  <c r="AW283"/>
  <c r="AD287"/>
  <c r="AI287"/>
  <c r="AJ287"/>
  <c r="AM291"/>
  <c r="AW291"/>
  <c r="AD295"/>
  <c r="AI295"/>
  <c r="AJ295"/>
  <c r="AM299"/>
  <c r="AW299"/>
  <c r="AD303"/>
  <c r="AI303"/>
  <c r="AJ303"/>
  <c r="AM307"/>
  <c r="AW307"/>
  <c r="AD311"/>
  <c r="AI311"/>
  <c r="AJ311"/>
  <c r="AM315"/>
  <c r="AW315"/>
  <c r="AD319"/>
  <c r="AI319"/>
  <c r="AJ319"/>
  <c r="AM323"/>
  <c r="AW323"/>
  <c r="AD327"/>
  <c r="AI327"/>
  <c r="AJ327"/>
  <c r="AM331"/>
  <c r="AW331"/>
  <c r="AD335"/>
  <c r="AI335"/>
  <c r="AJ335"/>
  <c r="AM339"/>
  <c r="AW339"/>
  <c r="AD343"/>
  <c r="AI343"/>
  <c r="AJ343"/>
  <c r="AM347"/>
  <c r="AW347"/>
  <c r="AD351"/>
  <c r="AI351"/>
  <c r="AJ351"/>
  <c r="AM355"/>
  <c r="AW355"/>
  <c r="AD359"/>
  <c r="AI359"/>
  <c r="AJ359"/>
  <c r="AM363"/>
  <c r="AW363"/>
  <c r="AD367"/>
  <c r="AI367"/>
  <c r="AJ367"/>
  <c r="AM371"/>
  <c r="AW371"/>
  <c r="AD375"/>
  <c r="AI375"/>
  <c r="AJ375"/>
  <c r="AM379"/>
  <c r="AW379"/>
  <c r="AD383"/>
  <c r="AI383"/>
  <c r="AJ383"/>
  <c r="AM387"/>
  <c r="AW387"/>
  <c r="AM398"/>
  <c r="AW398"/>
  <c r="AM414"/>
  <c r="AW414"/>
  <c r="AM430"/>
  <c r="AW430"/>
  <c r="AM446"/>
  <c r="AW446"/>
  <c r="AM462"/>
  <c r="AW462"/>
  <c r="AM478"/>
  <c r="AW478"/>
  <c r="AM494"/>
  <c r="AW494"/>
  <c r="AM510"/>
  <c r="AW510"/>
  <c r="AM526"/>
  <c r="AW526"/>
  <c r="AM542"/>
  <c r="AW542"/>
  <c r="AM558"/>
  <c r="AW558"/>
  <c r="AM574"/>
  <c r="AW574"/>
  <c r="AM590"/>
  <c r="AW590"/>
  <c r="AM606"/>
  <c r="AW606"/>
  <c r="AM622"/>
  <c r="AW622"/>
  <c r="AM638"/>
  <c r="AW638"/>
  <c r="AM654"/>
  <c r="AW654"/>
  <c r="AM670"/>
  <c r="AW670"/>
  <c r="AD253"/>
  <c r="AI253"/>
  <c r="AJ253"/>
  <c r="AW261"/>
  <c r="AM261"/>
  <c r="AD269"/>
  <c r="AI269"/>
  <c r="AJ269"/>
  <c r="AW277"/>
  <c r="AM277"/>
  <c r="AD285"/>
  <c r="AI285"/>
  <c r="AJ285"/>
  <c r="AW293"/>
  <c r="AM293"/>
  <c r="AD301"/>
  <c r="AI301"/>
  <c r="AJ301"/>
  <c r="AW309"/>
  <c r="AM309"/>
  <c r="AD317"/>
  <c r="AI317"/>
  <c r="AJ317"/>
  <c r="AW325"/>
  <c r="AM325"/>
  <c r="AD333"/>
  <c r="AI333"/>
  <c r="AJ333"/>
  <c r="AW341"/>
  <c r="AM341"/>
  <c r="AD349"/>
  <c r="AI349"/>
  <c r="AJ349"/>
  <c r="AW357"/>
  <c r="AM357"/>
  <c r="AD365"/>
  <c r="AI365"/>
  <c r="AJ365"/>
  <c r="AW373"/>
  <c r="AM373"/>
  <c r="AD381"/>
  <c r="AI381"/>
  <c r="AJ381"/>
  <c r="AW389"/>
  <c r="AM389"/>
  <c r="AS26"/>
  <c r="AV26" s="1"/>
  <c r="AT26"/>
  <c r="AM35"/>
  <c r="AW35"/>
  <c r="AS44"/>
  <c r="AV44" s="1"/>
  <c r="AT44"/>
  <c r="AX34"/>
  <c r="AM51"/>
  <c r="AW51"/>
  <c r="AD59"/>
  <c r="AI59"/>
  <c r="AL59" s="1"/>
  <c r="AJ59"/>
  <c r="AS63"/>
  <c r="AV63" s="1"/>
  <c r="AT63"/>
  <c r="AW28"/>
  <c r="AM28"/>
  <c r="AS57"/>
  <c r="AV57" s="1"/>
  <c r="AT57"/>
  <c r="AD71"/>
  <c r="AI71"/>
  <c r="AL71" s="1"/>
  <c r="AJ71"/>
  <c r="AS77"/>
  <c r="AV77" s="1"/>
  <c r="AT77"/>
  <c r="AD85"/>
  <c r="AI85"/>
  <c r="AJ85"/>
  <c r="AW101"/>
  <c r="AM101"/>
  <c r="AM133"/>
  <c r="AW133"/>
  <c r="AD133"/>
  <c r="AI133"/>
  <c r="AJ133"/>
  <c r="AW97"/>
  <c r="AM97"/>
  <c r="AS203"/>
  <c r="AT203"/>
  <c r="AM207"/>
  <c r="AW207"/>
  <c r="AD215"/>
  <c r="AI215"/>
  <c r="AJ215"/>
  <c r="AS219"/>
  <c r="AT219"/>
  <c r="AM223"/>
  <c r="AW223"/>
  <c r="AD231"/>
  <c r="AI231"/>
  <c r="AJ231"/>
  <c r="AS235"/>
  <c r="AT235"/>
  <c r="AM239"/>
  <c r="AW239"/>
  <c r="AX86"/>
  <c r="AD144"/>
  <c r="AI144"/>
  <c r="AJ144"/>
  <c r="AS160"/>
  <c r="AT160"/>
  <c r="AW176"/>
  <c r="AM176"/>
  <c r="AW201"/>
  <c r="AM201"/>
  <c r="AD217"/>
  <c r="AI217"/>
  <c r="AJ217"/>
  <c r="AS225"/>
  <c r="AT225"/>
  <c r="AW233"/>
  <c r="AM233"/>
  <c r="AS675"/>
  <c r="AT675"/>
  <c r="AS679"/>
  <c r="AT679"/>
  <c r="AS683"/>
  <c r="AT683"/>
  <c r="AS687"/>
  <c r="AT687"/>
  <c r="AS691"/>
  <c r="AT691"/>
  <c r="AS695"/>
  <c r="AT695"/>
  <c r="AS699"/>
  <c r="AT699"/>
  <c r="AS703"/>
  <c r="AT703"/>
  <c r="AS707"/>
  <c r="AT707"/>
  <c r="AS711"/>
  <c r="AT711"/>
  <c r="AS715"/>
  <c r="AT715"/>
  <c r="AS719"/>
  <c r="AT719"/>
  <c r="AS723"/>
  <c r="AT723"/>
  <c r="AS727"/>
  <c r="AT727"/>
  <c r="AS731"/>
  <c r="AT731"/>
  <c r="AS735"/>
  <c r="AT735"/>
  <c r="AS739"/>
  <c r="AT739"/>
  <c r="AS743"/>
  <c r="AT743"/>
  <c r="AS747"/>
  <c r="AT747"/>
  <c r="AS751"/>
  <c r="AT751"/>
  <c r="AS755"/>
  <c r="AT755"/>
  <c r="AS759"/>
  <c r="AT759"/>
  <c r="AS763"/>
  <c r="AT763"/>
  <c r="AS767"/>
  <c r="AT767"/>
  <c r="AS771"/>
  <c r="AT771"/>
  <c r="AS775"/>
  <c r="AT775"/>
  <c r="AD392"/>
  <c r="AI392"/>
  <c r="AJ392"/>
  <c r="AS396"/>
  <c r="AT396"/>
  <c r="AW400"/>
  <c r="AM400"/>
  <c r="AD408"/>
  <c r="AI408"/>
  <c r="AJ408"/>
  <c r="AS412"/>
  <c r="AT412"/>
  <c r="AW416"/>
  <c r="AM416"/>
  <c r="AD424"/>
  <c r="AI424"/>
  <c r="AJ424"/>
  <c r="AS428"/>
  <c r="AT428"/>
  <c r="AW432"/>
  <c r="AM432"/>
  <c r="AD440"/>
  <c r="AI440"/>
  <c r="AJ440"/>
  <c r="AS444"/>
  <c r="AT444"/>
  <c r="AW448"/>
  <c r="AM448"/>
  <c r="AD456"/>
  <c r="AI456"/>
  <c r="AJ456"/>
  <c r="AS460"/>
  <c r="AT460"/>
  <c r="AW464"/>
  <c r="AM464"/>
  <c r="AD472"/>
  <c r="AI472"/>
  <c r="AJ472"/>
  <c r="AS476"/>
  <c r="AT476"/>
  <c r="AW480"/>
  <c r="AM480"/>
  <c r="AD488"/>
  <c r="AI488"/>
  <c r="AJ488"/>
  <c r="AS492"/>
  <c r="AT492"/>
  <c r="AW496"/>
  <c r="AM496"/>
  <c r="AD504"/>
  <c r="AI504"/>
  <c r="AJ504"/>
  <c r="AS508"/>
  <c r="AT508"/>
  <c r="AW512"/>
  <c r="AM512"/>
  <c r="AD520"/>
  <c r="AI520"/>
  <c r="AJ520"/>
  <c r="AS524"/>
  <c r="AT524"/>
  <c r="AW528"/>
  <c r="AM528"/>
  <c r="AD536"/>
  <c r="AI536"/>
  <c r="AJ536"/>
  <c r="AS540"/>
  <c r="AT540"/>
  <c r="AW544"/>
  <c r="AM544"/>
  <c r="AD552"/>
  <c r="AI552"/>
  <c r="AJ552"/>
  <c r="AS556"/>
  <c r="AT556"/>
  <c r="AW560"/>
  <c r="AM560"/>
  <c r="AD568"/>
  <c r="AI568"/>
  <c r="AJ568"/>
  <c r="AS572"/>
  <c r="AT572"/>
  <c r="AW576"/>
  <c r="AM576"/>
  <c r="AD584"/>
  <c r="AI584"/>
  <c r="AJ584"/>
  <c r="AS588"/>
  <c r="AT588"/>
  <c r="AW592"/>
  <c r="AM592"/>
  <c r="AD600"/>
  <c r="AI600"/>
  <c r="AJ600"/>
  <c r="AS604"/>
  <c r="AT604"/>
  <c r="AW608"/>
  <c r="AM608"/>
  <c r="AD616"/>
  <c r="AI616"/>
  <c r="AJ616"/>
  <c r="AS620"/>
  <c r="AT620"/>
  <c r="AW624"/>
  <c r="AM624"/>
  <c r="AD632"/>
  <c r="AI632"/>
  <c r="AJ632"/>
  <c r="AS636"/>
  <c r="AT636"/>
  <c r="AW640"/>
  <c r="AM640"/>
  <c r="AD648"/>
  <c r="AI648"/>
  <c r="AJ648"/>
  <c r="AS652"/>
  <c r="AT652"/>
  <c r="AW656"/>
  <c r="AM656"/>
  <c r="AD664"/>
  <c r="AI664"/>
  <c r="AJ664"/>
  <c r="AS668"/>
  <c r="AT668"/>
  <c r="AW672"/>
  <c r="AM672"/>
  <c r="AW30"/>
  <c r="AM30"/>
  <c r="AW41"/>
  <c r="AM41"/>
  <c r="AX31"/>
  <c r="AW46"/>
  <c r="AM46"/>
  <c r="AW53"/>
  <c r="AM53"/>
  <c r="AD75"/>
  <c r="AI75"/>
  <c r="AL75" s="1"/>
  <c r="AJ75"/>
  <c r="AS79"/>
  <c r="AV79" s="1"/>
  <c r="AT79"/>
  <c r="AS83"/>
  <c r="AV83" s="1"/>
  <c r="AT83"/>
  <c r="AS87"/>
  <c r="AT87"/>
  <c r="AS91"/>
  <c r="AT91"/>
  <c r="AS95"/>
  <c r="AT95"/>
  <c r="AS99"/>
  <c r="AT99"/>
  <c r="AS103"/>
  <c r="AT103"/>
  <c r="AS107"/>
  <c r="AT107"/>
  <c r="AX50"/>
  <c r="AS81"/>
  <c r="AV81" s="1"/>
  <c r="AT81"/>
  <c r="AM109"/>
  <c r="AW109"/>
  <c r="AD113"/>
  <c r="AI113"/>
  <c r="AJ113"/>
  <c r="AM117"/>
  <c r="AW117"/>
  <c r="AD121"/>
  <c r="AI121"/>
  <c r="AJ121"/>
  <c r="AM125"/>
  <c r="AW125"/>
  <c r="AD129"/>
  <c r="AI129"/>
  <c r="AJ129"/>
  <c r="AD73"/>
  <c r="AI73"/>
  <c r="AL73" s="1"/>
  <c r="AJ73"/>
  <c r="AX94"/>
  <c r="AD111"/>
  <c r="AI111"/>
  <c r="AJ111"/>
  <c r="AS119"/>
  <c r="AT119"/>
  <c r="AW127"/>
  <c r="AM127"/>
  <c r="AW105"/>
  <c r="AM105"/>
  <c r="AS140"/>
  <c r="AT140"/>
  <c r="AS148"/>
  <c r="AT148"/>
  <c r="AS156"/>
  <c r="AT156"/>
  <c r="AS164"/>
  <c r="AT164"/>
  <c r="AS172"/>
  <c r="AT172"/>
  <c r="AS180"/>
  <c r="AT180"/>
  <c r="AS188"/>
  <c r="AT188"/>
  <c r="AS196"/>
  <c r="AT196"/>
  <c r="AD65"/>
  <c r="AI65"/>
  <c r="AL65" s="1"/>
  <c r="AJ65"/>
  <c r="AW89"/>
  <c r="AM89"/>
  <c r="AD205"/>
  <c r="AI205"/>
  <c r="AJ205"/>
  <c r="AD221"/>
  <c r="AI221"/>
  <c r="AJ221"/>
  <c r="AD237"/>
  <c r="AI237"/>
  <c r="AJ237"/>
  <c r="AM406"/>
  <c r="AW406"/>
  <c r="AM422"/>
  <c r="AW422"/>
  <c r="AM438"/>
  <c r="AW438"/>
  <c r="AM454"/>
  <c r="AW454"/>
  <c r="AM470"/>
  <c r="AW470"/>
  <c r="AM486"/>
  <c r="AW486"/>
  <c r="AM502"/>
  <c r="AW502"/>
  <c r="AM518"/>
  <c r="AW518"/>
  <c r="AM534"/>
  <c r="AW534"/>
  <c r="AM550"/>
  <c r="AW550"/>
  <c r="AM566"/>
  <c r="AW566"/>
  <c r="AM582"/>
  <c r="AW582"/>
  <c r="AM598"/>
  <c r="AW598"/>
  <c r="AM614"/>
  <c r="AW614"/>
  <c r="AM630"/>
  <c r="AW630"/>
  <c r="AM646"/>
  <c r="AW646"/>
  <c r="AM662"/>
  <c r="AW662"/>
  <c r="AM26"/>
  <c r="AW26"/>
  <c r="AD39"/>
  <c r="AI39"/>
  <c r="AL39" s="1"/>
  <c r="AJ39"/>
  <c r="AW37"/>
  <c r="AM37"/>
  <c r="AD44"/>
  <c r="AI44"/>
  <c r="AL44" s="1"/>
  <c r="AJ44"/>
  <c r="AW42"/>
  <c r="AM42"/>
  <c r="AD55"/>
  <c r="AI55"/>
  <c r="AL55" s="1"/>
  <c r="AJ55"/>
  <c r="AS59"/>
  <c r="AV59" s="1"/>
  <c r="AT59"/>
  <c r="AM63"/>
  <c r="AW63"/>
  <c r="AW49"/>
  <c r="AM49"/>
  <c r="AD57"/>
  <c r="AI57"/>
  <c r="AL57" s="1"/>
  <c r="AJ57"/>
  <c r="AM67"/>
  <c r="AW67"/>
  <c r="AX62"/>
  <c r="AD69"/>
  <c r="AI69"/>
  <c r="AL69" s="1"/>
  <c r="AJ69"/>
  <c r="AW77"/>
  <c r="AM77"/>
  <c r="AD93"/>
  <c r="AI93"/>
  <c r="AJ93"/>
  <c r="AS101"/>
  <c r="AT101"/>
  <c r="AS133"/>
  <c r="AT133"/>
  <c r="AX112"/>
  <c r="AD131"/>
  <c r="AI131"/>
  <c r="AJ131"/>
  <c r="AM203"/>
  <c r="AW203"/>
  <c r="AD211"/>
  <c r="AI211"/>
  <c r="AJ211"/>
  <c r="AS215"/>
  <c r="AT215"/>
  <c r="AM219"/>
  <c r="AW219"/>
  <c r="AD227"/>
  <c r="AI227"/>
  <c r="AJ227"/>
  <c r="AS231"/>
  <c r="AT231"/>
  <c r="AM235"/>
  <c r="AW235"/>
  <c r="AD243"/>
  <c r="AI243"/>
  <c r="AJ243"/>
  <c r="AX120"/>
  <c r="AD160"/>
  <c r="AI160"/>
  <c r="AJ160"/>
  <c r="AS176"/>
  <c r="AT176"/>
  <c r="AW192"/>
  <c r="AM192"/>
  <c r="AD200"/>
  <c r="AI200"/>
  <c r="AJ200"/>
  <c r="AS201"/>
  <c r="AT201"/>
  <c r="AW209"/>
  <c r="AM209"/>
  <c r="AD225"/>
  <c r="AI225"/>
  <c r="AJ225"/>
  <c r="AS233"/>
  <c r="AT233"/>
  <c r="AW241"/>
  <c r="AM241"/>
  <c r="AM391"/>
  <c r="AW391"/>
  <c r="AD257"/>
  <c r="AI257"/>
  <c r="AJ257"/>
  <c r="AW265"/>
  <c r="AM265"/>
  <c r="AD273"/>
  <c r="AI273"/>
  <c r="AJ273"/>
  <c r="AW281"/>
  <c r="AM281"/>
  <c r="AD289"/>
  <c r="AI289"/>
  <c r="AJ289"/>
  <c r="AW297"/>
  <c r="AM297"/>
  <c r="AD305"/>
  <c r="AI305"/>
  <c r="AJ305"/>
  <c r="AW313"/>
  <c r="AM313"/>
  <c r="AD321"/>
  <c r="AI321"/>
  <c r="AJ321"/>
  <c r="AW329"/>
  <c r="AM329"/>
  <c r="AD337"/>
  <c r="AI337"/>
  <c r="AJ337"/>
  <c r="AW345"/>
  <c r="AM345"/>
  <c r="AD353"/>
  <c r="AI353"/>
  <c r="AJ353"/>
  <c r="AW361"/>
  <c r="AM361"/>
  <c r="AD369"/>
  <c r="AI369"/>
  <c r="AJ369"/>
  <c r="AW377"/>
  <c r="AM377"/>
  <c r="AD385"/>
  <c r="AI385"/>
  <c r="AJ385"/>
  <c r="AM394"/>
  <c r="AW394"/>
  <c r="AD402"/>
  <c r="AI402"/>
  <c r="AJ402"/>
  <c r="AM410"/>
  <c r="AW410"/>
  <c r="AD418"/>
  <c r="AI418"/>
  <c r="AJ418"/>
  <c r="AM426"/>
  <c r="AW426"/>
  <c r="AD434"/>
  <c r="AI434"/>
  <c r="AJ434"/>
  <c r="AM442"/>
  <c r="AW442"/>
  <c r="AD450"/>
  <c r="AI450"/>
  <c r="AJ450"/>
  <c r="AM458"/>
  <c r="AW458"/>
  <c r="AD466"/>
  <c r="AI466"/>
  <c r="AJ466"/>
  <c r="AM474"/>
  <c r="AW474"/>
  <c r="AD482"/>
  <c r="AI482"/>
  <c r="AJ482"/>
  <c r="AM490"/>
  <c r="AW490"/>
  <c r="AD498"/>
  <c r="AI498"/>
  <c r="AJ498"/>
  <c r="AM506"/>
  <c r="AW506"/>
  <c r="AD514"/>
  <c r="AI514"/>
  <c r="AJ514"/>
  <c r="AM522"/>
  <c r="AW522"/>
  <c r="AD530"/>
  <c r="AI530"/>
  <c r="AJ530"/>
  <c r="AM538"/>
  <c r="AW538"/>
  <c r="AD546"/>
  <c r="AI546"/>
  <c r="AJ546"/>
  <c r="AM554"/>
  <c r="AW554"/>
  <c r="AD562"/>
  <c r="AI562"/>
  <c r="AJ562"/>
  <c r="AM570"/>
  <c r="AW570"/>
  <c r="AD578"/>
  <c r="AI578"/>
  <c r="AJ578"/>
  <c r="AM586"/>
  <c r="AW586"/>
  <c r="AD594"/>
  <c r="AI594"/>
  <c r="AJ594"/>
  <c r="AM602"/>
  <c r="AW602"/>
  <c r="AD610"/>
  <c r="AI610"/>
  <c r="AJ610"/>
  <c r="AM618"/>
  <c r="AW618"/>
  <c r="AD626"/>
  <c r="AI626"/>
  <c r="AJ626"/>
  <c r="AM634"/>
  <c r="AW634"/>
  <c r="AD642"/>
  <c r="AI642"/>
  <c r="AJ642"/>
  <c r="AM650"/>
  <c r="AW650"/>
  <c r="AD658"/>
  <c r="AI658"/>
  <c r="AJ658"/>
  <c r="AM666"/>
  <c r="AW666"/>
  <c r="AM675"/>
  <c r="AW675"/>
  <c r="AM677"/>
  <c r="AW677"/>
  <c r="AM679"/>
  <c r="AW679"/>
  <c r="AM681"/>
  <c r="AW681"/>
  <c r="AM683"/>
  <c r="AW683"/>
  <c r="AM685"/>
  <c r="AW685"/>
  <c r="AM687"/>
  <c r="AW687"/>
  <c r="AM689"/>
  <c r="AW689"/>
  <c r="AM691"/>
  <c r="AW691"/>
  <c r="AM693"/>
  <c r="AW693"/>
  <c r="AM695"/>
  <c r="AW695"/>
  <c r="AM697"/>
  <c r="AW697"/>
  <c r="AM699"/>
  <c r="AW699"/>
  <c r="AM701"/>
  <c r="AW701"/>
  <c r="AM703"/>
  <c r="AW703"/>
  <c r="AM705"/>
  <c r="AW705"/>
  <c r="AM707"/>
  <c r="AW707"/>
  <c r="AM709"/>
  <c r="AW709"/>
  <c r="AM711"/>
  <c r="AW711"/>
  <c r="AM713"/>
  <c r="AW713"/>
  <c r="AM715"/>
  <c r="AW715"/>
  <c r="AM717"/>
  <c r="AW717"/>
  <c r="AM719"/>
  <c r="AW719"/>
  <c r="AM721"/>
  <c r="AW721"/>
  <c r="AM723"/>
  <c r="AW723"/>
  <c r="AM725"/>
  <c r="AW725"/>
  <c r="AM727"/>
  <c r="AW727"/>
  <c r="AM729"/>
  <c r="AW729"/>
  <c r="AM731"/>
  <c r="AW731"/>
  <c r="AM733"/>
  <c r="AW733"/>
  <c r="AM735"/>
  <c r="AW735"/>
  <c r="AM737"/>
  <c r="AW737"/>
  <c r="AM739"/>
  <c r="AW739"/>
  <c r="AM741"/>
  <c r="AW741"/>
  <c r="AM743"/>
  <c r="AW743"/>
  <c r="AM745"/>
  <c r="AW745"/>
  <c r="AM747"/>
  <c r="AW747"/>
  <c r="AM749"/>
  <c r="AW749"/>
  <c r="AM751"/>
  <c r="AW751"/>
  <c r="AM753"/>
  <c r="AW753"/>
  <c r="AM755"/>
  <c r="AW755"/>
  <c r="AM757"/>
  <c r="AW757"/>
  <c r="AM759"/>
  <c r="AW759"/>
  <c r="AM761"/>
  <c r="AW761"/>
  <c r="AM763"/>
  <c r="AW763"/>
  <c r="AM765"/>
  <c r="AW765"/>
  <c r="AM767"/>
  <c r="AW767"/>
  <c r="AM769"/>
  <c r="AW769"/>
  <c r="AM771"/>
  <c r="AW771"/>
  <c r="AM773"/>
  <c r="AW773"/>
  <c r="AM775"/>
  <c r="AW775"/>
  <c r="AM777"/>
  <c r="AW777"/>
  <c r="AD396"/>
  <c r="AI396"/>
  <c r="AJ396"/>
  <c r="AS400"/>
  <c r="AT400"/>
  <c r="AW404"/>
  <c r="AM404"/>
  <c r="AD412"/>
  <c r="AI412"/>
  <c r="AJ412"/>
  <c r="AS416"/>
  <c r="AT416"/>
  <c r="AW420"/>
  <c r="AM420"/>
  <c r="AD428"/>
  <c r="AI428"/>
  <c r="AJ428"/>
  <c r="AS432"/>
  <c r="AT432"/>
  <c r="AW436"/>
  <c r="AM436"/>
  <c r="AD444"/>
  <c r="AI444"/>
  <c r="AJ444"/>
  <c r="AS448"/>
  <c r="AT448"/>
  <c r="AW452"/>
  <c r="AM452"/>
  <c r="AD460"/>
  <c r="AI460"/>
  <c r="AJ460"/>
  <c r="AS464"/>
  <c r="AT464"/>
  <c r="AW468"/>
  <c r="AM468"/>
  <c r="AD476"/>
  <c r="AI476"/>
  <c r="AJ476"/>
  <c r="AS480"/>
  <c r="AT480"/>
  <c r="AW484"/>
  <c r="AM484"/>
  <c r="AD492"/>
  <c r="AI492"/>
  <c r="AJ492"/>
  <c r="AS496"/>
  <c r="AT496"/>
  <c r="AW500"/>
  <c r="AM500"/>
  <c r="AD508"/>
  <c r="AI508"/>
  <c r="AJ508"/>
  <c r="AS512"/>
  <c r="AT512"/>
  <c r="AW516"/>
  <c r="AM516"/>
  <c r="AD524"/>
  <c r="AI524"/>
  <c r="AJ524"/>
  <c r="AS528"/>
  <c r="AT528"/>
  <c r="AW532"/>
  <c r="AM532"/>
  <c r="AD540"/>
  <c r="AI540"/>
  <c r="AJ540"/>
  <c r="AS544"/>
  <c r="AT544"/>
  <c r="AW548"/>
  <c r="AM548"/>
  <c r="AD556"/>
  <c r="AI556"/>
  <c r="AJ556"/>
  <c r="AS560"/>
  <c r="AT560"/>
  <c r="AW564"/>
  <c r="AM564"/>
  <c r="AD572"/>
  <c r="AI572"/>
  <c r="AJ572"/>
  <c r="AS576"/>
  <c r="AT576"/>
  <c r="AW580"/>
  <c r="AM580"/>
  <c r="AD588"/>
  <c r="AI588"/>
  <c r="AJ588"/>
  <c r="AS592"/>
  <c r="AT592"/>
  <c r="AW596"/>
  <c r="AM596"/>
  <c r="AD604"/>
  <c r="AI604"/>
  <c r="AJ604"/>
  <c r="AS608"/>
  <c r="AT608"/>
  <c r="AW612"/>
  <c r="AM612"/>
  <c r="AD620"/>
  <c r="AI620"/>
  <c r="AJ620"/>
  <c r="AS624"/>
  <c r="AT624"/>
  <c r="AW628"/>
  <c r="AM628"/>
  <c r="AD636"/>
  <c r="AI636"/>
  <c r="AJ636"/>
  <c r="AS640"/>
  <c r="AT640"/>
  <c r="AW644"/>
  <c r="AM644"/>
  <c r="AD652"/>
  <c r="AI652"/>
  <c r="AJ652"/>
  <c r="AS656"/>
  <c r="AT656"/>
  <c r="AW660"/>
  <c r="AM660"/>
  <c r="AD668"/>
  <c r="AI668"/>
  <c r="AJ668"/>
  <c r="AS672"/>
  <c r="AT672"/>
  <c r="AF15"/>
  <c r="J43" i="6"/>
  <c r="L38"/>
  <c r="N36"/>
  <c r="J36"/>
  <c r="J42" s="1"/>
  <c r="K48" s="1"/>
  <c r="AX513" i="4" l="1"/>
  <c r="AX481"/>
  <c r="AX165"/>
  <c r="AX90"/>
  <c r="AX645"/>
  <c r="AX116"/>
  <c r="AX613"/>
  <c r="AX501"/>
  <c r="AX469"/>
  <c r="AX224"/>
  <c r="AX637"/>
  <c r="AX294"/>
  <c r="AX197"/>
  <c r="AX74"/>
  <c r="AX181"/>
  <c r="AX621"/>
  <c r="AX76"/>
  <c r="AX665"/>
  <c r="AX417"/>
  <c r="O36" i="6"/>
  <c r="O42" s="1"/>
  <c r="AX254" i="4"/>
  <c r="AX286"/>
  <c r="AX216"/>
  <c r="AX569"/>
  <c r="AX489"/>
  <c r="AX318"/>
  <c r="AX157"/>
  <c r="AX553"/>
  <c r="AX537"/>
  <c r="AX505"/>
  <c r="AX457"/>
  <c r="AX350"/>
  <c r="AX302"/>
  <c r="AX124"/>
  <c r="AX565"/>
  <c r="AX633"/>
  <c r="AX577"/>
  <c r="AX409"/>
  <c r="AX401"/>
  <c r="AX393"/>
  <c r="AX382"/>
  <c r="AX366"/>
  <c r="AX399"/>
  <c r="AX360"/>
  <c r="AX296"/>
  <c r="AX655"/>
  <c r="AX639"/>
  <c r="AX563"/>
  <c r="AX435"/>
  <c r="AX106"/>
  <c r="AX264"/>
  <c r="AX104"/>
  <c r="AX543"/>
  <c r="AX471"/>
  <c r="AX376"/>
  <c r="AX312"/>
  <c r="AX674"/>
  <c r="AX511"/>
  <c r="AX503"/>
  <c r="AX238"/>
  <c r="AX114"/>
  <c r="AX328"/>
  <c r="AX599"/>
  <c r="AX256"/>
  <c r="AX92"/>
  <c r="AX531"/>
  <c r="AX467"/>
  <c r="AX344"/>
  <c r="AX98"/>
  <c r="AX595"/>
  <c r="AX499"/>
  <c r="AX234"/>
  <c r="AX33"/>
  <c r="AX641"/>
  <c r="AX609"/>
  <c r="AX425"/>
  <c r="AX334"/>
  <c r="AX249"/>
  <c r="AX236"/>
  <c r="AX453"/>
  <c r="AX421"/>
  <c r="AX173"/>
  <c r="AX70"/>
  <c r="AX549"/>
  <c r="AX669"/>
  <c r="AX509"/>
  <c r="AX477"/>
  <c r="AX228"/>
  <c r="AX149"/>
  <c r="AX605"/>
  <c r="AX581"/>
  <c r="AX517"/>
  <c r="AX485"/>
  <c r="AX390"/>
  <c r="AX374"/>
  <c r="AX358"/>
  <c r="AX262"/>
  <c r="AX204"/>
  <c r="AX644"/>
  <c r="AX612"/>
  <c r="AX580"/>
  <c r="AX548"/>
  <c r="AX516"/>
  <c r="AX484"/>
  <c r="AX452"/>
  <c r="AX420"/>
  <c r="AX650"/>
  <c r="AX618"/>
  <c r="AX586"/>
  <c r="AX554"/>
  <c r="AX522"/>
  <c r="AX490"/>
  <c r="AX458"/>
  <c r="AX426"/>
  <c r="AX394"/>
  <c r="AX377"/>
  <c r="AX345"/>
  <c r="AX313"/>
  <c r="AX281"/>
  <c r="AX241"/>
  <c r="AX192"/>
  <c r="AX235"/>
  <c r="AX203"/>
  <c r="AX77"/>
  <c r="AX63"/>
  <c r="AX42"/>
  <c r="AX105"/>
  <c r="AX127"/>
  <c r="AX117"/>
  <c r="AX53"/>
  <c r="AX46"/>
  <c r="AX656"/>
  <c r="AX624"/>
  <c r="AX592"/>
  <c r="AX560"/>
  <c r="AX528"/>
  <c r="AX496"/>
  <c r="AX464"/>
  <c r="AX432"/>
  <c r="AX400"/>
  <c r="AX201"/>
  <c r="AX176"/>
  <c r="AX223"/>
  <c r="AX97"/>
  <c r="AX133"/>
  <c r="AX35"/>
  <c r="AX373"/>
  <c r="AX341"/>
  <c r="AX309"/>
  <c r="AX277"/>
  <c r="AX379"/>
  <c r="AX363"/>
  <c r="AX347"/>
  <c r="AX331"/>
  <c r="AX315"/>
  <c r="AX299"/>
  <c r="AX283"/>
  <c r="AX267"/>
  <c r="AX251"/>
  <c r="AX136"/>
  <c r="AX188"/>
  <c r="AX156"/>
  <c r="AX190"/>
  <c r="AX174"/>
  <c r="AX158"/>
  <c r="AX142"/>
  <c r="AX99"/>
  <c r="AX83"/>
  <c r="AX668"/>
  <c r="AX636"/>
  <c r="AX604"/>
  <c r="AX572"/>
  <c r="AX540"/>
  <c r="AX508"/>
  <c r="AX476"/>
  <c r="AX444"/>
  <c r="AX412"/>
  <c r="AX642"/>
  <c r="AX610"/>
  <c r="AX578"/>
  <c r="AX546"/>
  <c r="AX514"/>
  <c r="AX482"/>
  <c r="AX450"/>
  <c r="AX418"/>
  <c r="AX369"/>
  <c r="AX337"/>
  <c r="AX305"/>
  <c r="AX273"/>
  <c r="AX200"/>
  <c r="AX243"/>
  <c r="AX211"/>
  <c r="AX131"/>
  <c r="AX93"/>
  <c r="AX57"/>
  <c r="AX44"/>
  <c r="AX237"/>
  <c r="AX221"/>
  <c r="AX205"/>
  <c r="AX129"/>
  <c r="AX113"/>
  <c r="AX648"/>
  <c r="AX616"/>
  <c r="AX584"/>
  <c r="AX552"/>
  <c r="AX520"/>
  <c r="AX488"/>
  <c r="AX456"/>
  <c r="AX424"/>
  <c r="AX392"/>
  <c r="AX217"/>
  <c r="AX144"/>
  <c r="AX231"/>
  <c r="AX71"/>
  <c r="AX365"/>
  <c r="AX333"/>
  <c r="AX301"/>
  <c r="AX269"/>
  <c r="AX375"/>
  <c r="AX359"/>
  <c r="AX343"/>
  <c r="AX327"/>
  <c r="AX311"/>
  <c r="AX295"/>
  <c r="AX279"/>
  <c r="AX263"/>
  <c r="AX152"/>
  <c r="AX247"/>
  <c r="AX180"/>
  <c r="AX148"/>
  <c r="AX186"/>
  <c r="AX170"/>
  <c r="AX154"/>
  <c r="AX138"/>
  <c r="AX119"/>
  <c r="AX81"/>
  <c r="AX103"/>
  <c r="AX87"/>
  <c r="AX210"/>
  <c r="AX175"/>
  <c r="AX651"/>
  <c r="AX635"/>
  <c r="AX623"/>
  <c r="AX619"/>
  <c r="AX459"/>
  <c r="AX230"/>
  <c r="AX226"/>
  <c r="AX183"/>
  <c r="AX268"/>
  <c r="AX40"/>
  <c r="AX195"/>
  <c r="AX179"/>
  <c r="AX163"/>
  <c r="AX84"/>
  <c r="AX535"/>
  <c r="AX479"/>
  <c r="AX159"/>
  <c r="AX575"/>
  <c r="AX244"/>
  <c r="AX199"/>
  <c r="AX96"/>
  <c r="AX68"/>
  <c r="AX555"/>
  <c r="AX491"/>
  <c r="AX427"/>
  <c r="AX395"/>
  <c r="AX25"/>
  <c r="AX587"/>
  <c r="AX447"/>
  <c r="AX439"/>
  <c r="AX411"/>
  <c r="AX132"/>
  <c r="AX206"/>
  <c r="AX187"/>
  <c r="AX171"/>
  <c r="AX155"/>
  <c r="AX80"/>
  <c r="AX118"/>
  <c r="AX191"/>
  <c r="AX607"/>
  <c r="AX523"/>
  <c r="AX388"/>
  <c r="AX372"/>
  <c r="AX356"/>
  <c r="AX340"/>
  <c r="AX324"/>
  <c r="AX308"/>
  <c r="AX292"/>
  <c r="AX232"/>
  <c r="AX167"/>
  <c r="AX61"/>
  <c r="AX660"/>
  <c r="AX628"/>
  <c r="AX596"/>
  <c r="AX564"/>
  <c r="AX532"/>
  <c r="AX500"/>
  <c r="AX468"/>
  <c r="AX436"/>
  <c r="AX404"/>
  <c r="AX777"/>
  <c r="AX775"/>
  <c r="AX773"/>
  <c r="AX771"/>
  <c r="AX769"/>
  <c r="AX767"/>
  <c r="AX765"/>
  <c r="AX763"/>
  <c r="AX761"/>
  <c r="AX759"/>
  <c r="AX757"/>
  <c r="AX755"/>
  <c r="AX753"/>
  <c r="AX751"/>
  <c r="AX749"/>
  <c r="AX747"/>
  <c r="AX745"/>
  <c r="AX743"/>
  <c r="AX741"/>
  <c r="AX739"/>
  <c r="AX737"/>
  <c r="AX735"/>
  <c r="AX733"/>
  <c r="AX731"/>
  <c r="AX729"/>
  <c r="AX727"/>
  <c r="AX725"/>
  <c r="AX723"/>
  <c r="AX721"/>
  <c r="AX719"/>
  <c r="AX717"/>
  <c r="AX715"/>
  <c r="AX713"/>
  <c r="AX711"/>
  <c r="AX709"/>
  <c r="AX707"/>
  <c r="AX705"/>
  <c r="AX703"/>
  <c r="AX701"/>
  <c r="AX699"/>
  <c r="AX697"/>
  <c r="AX695"/>
  <c r="AX693"/>
  <c r="AX691"/>
  <c r="AX689"/>
  <c r="AX687"/>
  <c r="AX685"/>
  <c r="AX683"/>
  <c r="AX681"/>
  <c r="AX679"/>
  <c r="AX677"/>
  <c r="AX675"/>
  <c r="AX666"/>
  <c r="AX634"/>
  <c r="AX602"/>
  <c r="AX570"/>
  <c r="AX538"/>
  <c r="AX506"/>
  <c r="AX474"/>
  <c r="AX442"/>
  <c r="AX410"/>
  <c r="AX361"/>
  <c r="AX329"/>
  <c r="AX297"/>
  <c r="AX265"/>
  <c r="AX391"/>
  <c r="AX209"/>
  <c r="AX219"/>
  <c r="AX67"/>
  <c r="AX49"/>
  <c r="AX37"/>
  <c r="AX26"/>
  <c r="AX662"/>
  <c r="AX646"/>
  <c r="AX630"/>
  <c r="AX614"/>
  <c r="AX598"/>
  <c r="AX582"/>
  <c r="AX566"/>
  <c r="AX550"/>
  <c r="AX534"/>
  <c r="AX518"/>
  <c r="AX502"/>
  <c r="AX486"/>
  <c r="AX470"/>
  <c r="AX454"/>
  <c r="AX438"/>
  <c r="AX422"/>
  <c r="AX406"/>
  <c r="AX89"/>
  <c r="AX125"/>
  <c r="AX109"/>
  <c r="AX41"/>
  <c r="AX30"/>
  <c r="AX672"/>
  <c r="AX640"/>
  <c r="AX608"/>
  <c r="AX576"/>
  <c r="AX544"/>
  <c r="AX512"/>
  <c r="AX480"/>
  <c r="AX448"/>
  <c r="AX416"/>
  <c r="AX233"/>
  <c r="AX239"/>
  <c r="AX207"/>
  <c r="AX101"/>
  <c r="AX28"/>
  <c r="AX51"/>
  <c r="AX389"/>
  <c r="AX357"/>
  <c r="AX325"/>
  <c r="AX293"/>
  <c r="AX261"/>
  <c r="AX670"/>
  <c r="AX654"/>
  <c r="AX638"/>
  <c r="AX622"/>
  <c r="AX606"/>
  <c r="AX590"/>
  <c r="AX574"/>
  <c r="AX558"/>
  <c r="AX542"/>
  <c r="AX526"/>
  <c r="AX510"/>
  <c r="AX494"/>
  <c r="AX478"/>
  <c r="AX462"/>
  <c r="AX446"/>
  <c r="AX430"/>
  <c r="AX414"/>
  <c r="AX398"/>
  <c r="AX387"/>
  <c r="AX371"/>
  <c r="AX355"/>
  <c r="AX339"/>
  <c r="AX323"/>
  <c r="AX307"/>
  <c r="AX291"/>
  <c r="AX275"/>
  <c r="AX259"/>
  <c r="AX168"/>
  <c r="AX172"/>
  <c r="AX140"/>
  <c r="AX198"/>
  <c r="AX182"/>
  <c r="AX166"/>
  <c r="AX150"/>
  <c r="AX134"/>
  <c r="AX107"/>
  <c r="AX91"/>
  <c r="AX652"/>
  <c r="AX620"/>
  <c r="AX588"/>
  <c r="AX556"/>
  <c r="AX524"/>
  <c r="AX492"/>
  <c r="AX460"/>
  <c r="AX428"/>
  <c r="AX396"/>
  <c r="AX658"/>
  <c r="AX626"/>
  <c r="AX594"/>
  <c r="AX562"/>
  <c r="AX530"/>
  <c r="AX498"/>
  <c r="AX466"/>
  <c r="AX434"/>
  <c r="AX402"/>
  <c r="AX385"/>
  <c r="AX353"/>
  <c r="AX321"/>
  <c r="AX289"/>
  <c r="AX257"/>
  <c r="AX225"/>
  <c r="AX160"/>
  <c r="AX227"/>
  <c r="AX69"/>
  <c r="AX55"/>
  <c r="AX39"/>
  <c r="AX65"/>
  <c r="AX111"/>
  <c r="AX73"/>
  <c r="AX121"/>
  <c r="AX75"/>
  <c r="AX664"/>
  <c r="AX632"/>
  <c r="AX600"/>
  <c r="AX568"/>
  <c r="AX536"/>
  <c r="AX504"/>
  <c r="AX472"/>
  <c r="AX440"/>
  <c r="AX408"/>
  <c r="AX248"/>
  <c r="AX215"/>
  <c r="AX85"/>
  <c r="AX59"/>
  <c r="AX381"/>
  <c r="AX349"/>
  <c r="AX317"/>
  <c r="AX285"/>
  <c r="AX253"/>
  <c r="AX383"/>
  <c r="AX367"/>
  <c r="AX351"/>
  <c r="AX335"/>
  <c r="AX319"/>
  <c r="AX303"/>
  <c r="AX287"/>
  <c r="AX271"/>
  <c r="AX255"/>
  <c r="AX245"/>
  <c r="AX229"/>
  <c r="AX213"/>
  <c r="AX184"/>
  <c r="AX123"/>
  <c r="AX196"/>
  <c r="AX164"/>
  <c r="AX115"/>
  <c r="AX194"/>
  <c r="AX178"/>
  <c r="AX162"/>
  <c r="AX146"/>
  <c r="AX95"/>
  <c r="AX79"/>
  <c r="AX32"/>
  <c r="N38" i="6"/>
  <c r="M38"/>
  <c r="K47"/>
  <c r="K43"/>
  <c r="L44" s="1"/>
  <c r="N42"/>
  <c r="O38"/>
  <c r="P38" s="1"/>
  <c r="L39"/>
  <c r="L16" i="4"/>
  <c r="AY16"/>
  <c r="L17"/>
  <c r="AY17"/>
  <c r="L18"/>
  <c r="AY18"/>
  <c r="L19"/>
  <c r="AY19"/>
  <c r="L20"/>
  <c r="AY20"/>
  <c r="L21"/>
  <c r="AY21"/>
  <c r="L22"/>
  <c r="AY22"/>
  <c r="L23"/>
  <c r="AY23"/>
  <c r="L24"/>
  <c r="AY24"/>
  <c r="L15"/>
  <c r="AY15"/>
  <c r="M16"/>
  <c r="N16"/>
  <c r="M17"/>
  <c r="N17"/>
  <c r="M18"/>
  <c r="N18"/>
  <c r="M19"/>
  <c r="N19"/>
  <c r="M20"/>
  <c r="N20"/>
  <c r="M21"/>
  <c r="N21"/>
  <c r="M22"/>
  <c r="N22"/>
  <c r="M23"/>
  <c r="N23"/>
  <c r="M24"/>
  <c r="N24"/>
  <c r="N15"/>
  <c r="M15"/>
  <c r="N22" i="6"/>
  <c r="M22"/>
  <c r="L22"/>
  <c r="N21"/>
  <c r="M21"/>
  <c r="L21"/>
  <c r="N20"/>
  <c r="M20"/>
  <c r="K16" i="4"/>
  <c r="K17"/>
  <c r="K18"/>
  <c r="K19"/>
  <c r="K20"/>
  <c r="K21"/>
  <c r="K22"/>
  <c r="K23"/>
  <c r="K24"/>
  <c r="K15"/>
  <c r="G22" i="5"/>
  <c r="H22" s="1"/>
  <c r="G23"/>
  <c r="H23" s="1"/>
  <c r="G24"/>
  <c r="H24" s="1"/>
  <c r="G25"/>
  <c r="H25" s="1"/>
  <c r="G26"/>
  <c r="H26" s="1"/>
  <c r="G27"/>
  <c r="H27" s="1"/>
  <c r="G28"/>
  <c r="H28" s="1"/>
  <c r="G29"/>
  <c r="H29" s="1"/>
  <c r="G30"/>
  <c r="H30" s="1"/>
  <c r="G31"/>
  <c r="H31" s="1"/>
  <c r="G21"/>
  <c r="H21" s="1"/>
  <c r="F19" i="3"/>
  <c r="G19" s="1"/>
  <c r="J17" i="2"/>
  <c r="K17" s="1"/>
  <c r="O24" i="4" l="1"/>
  <c r="Y24"/>
  <c r="Z24"/>
  <c r="O23"/>
  <c r="Y23"/>
  <c r="Z23"/>
  <c r="O22"/>
  <c r="Y22"/>
  <c r="Z22"/>
  <c r="O21"/>
  <c r="Z21"/>
  <c r="Y21"/>
  <c r="O20"/>
  <c r="Z20"/>
  <c r="Y20"/>
  <c r="O19"/>
  <c r="Z19"/>
  <c r="Y19"/>
  <c r="O18"/>
  <c r="Y18"/>
  <c r="Z18"/>
  <c r="O17"/>
  <c r="Y17"/>
  <c r="Z17"/>
  <c r="O16"/>
  <c r="Z16"/>
  <c r="Y16"/>
  <c r="C489" i="5" a="1"/>
  <c r="B363" i="3" a="1"/>
  <c r="B363" s="1"/>
  <c r="O44" i="6"/>
  <c r="N44"/>
  <c r="M44"/>
  <c r="M39"/>
  <c r="N39"/>
  <c r="O15" i="4"/>
  <c r="Z15"/>
  <c r="Y15"/>
  <c r="L45" i="6"/>
  <c r="O39"/>
  <c r="R20" i="4"/>
  <c r="O22" i="6"/>
  <c r="R24" i="4"/>
  <c r="R15"/>
  <c r="O21" i="6"/>
  <c r="R23" i="4"/>
  <c r="R21"/>
  <c r="R19"/>
  <c r="R17"/>
  <c r="T23"/>
  <c r="Q23"/>
  <c r="T21"/>
  <c r="Q21"/>
  <c r="T19"/>
  <c r="Q19"/>
  <c r="T18"/>
  <c r="Q18"/>
  <c r="T16"/>
  <c r="S15"/>
  <c r="P15"/>
  <c r="S24"/>
  <c r="P24"/>
  <c r="S23"/>
  <c r="P23"/>
  <c r="S22"/>
  <c r="P22"/>
  <c r="S21"/>
  <c r="P21"/>
  <c r="S20"/>
  <c r="P20"/>
  <c r="S19"/>
  <c r="P19"/>
  <c r="S18"/>
  <c r="P18"/>
  <c r="S17"/>
  <c r="P17"/>
  <c r="S16"/>
  <c r="P16"/>
  <c r="R22"/>
  <c r="R18"/>
  <c r="R16"/>
  <c r="T15"/>
  <c r="Q15"/>
  <c r="T24"/>
  <c r="Q24"/>
  <c r="T22"/>
  <c r="Q22"/>
  <c r="T20"/>
  <c r="Q20"/>
  <c r="U20" s="1"/>
  <c r="T17"/>
  <c r="Q17"/>
  <c r="Q16"/>
  <c r="AA16" l="1"/>
  <c r="AN16"/>
  <c r="AO16" s="1"/>
  <c r="AA17"/>
  <c r="AN17"/>
  <c r="AO17" s="1"/>
  <c r="AA20"/>
  <c r="AN20"/>
  <c r="AO20" s="1"/>
  <c r="AA23"/>
  <c r="AN23"/>
  <c r="AO23" s="1"/>
  <c r="AA18"/>
  <c r="AN18"/>
  <c r="AO18" s="1"/>
  <c r="AA19"/>
  <c r="AN19"/>
  <c r="AO19" s="1"/>
  <c r="AA21"/>
  <c r="AN21"/>
  <c r="AO21" s="1"/>
  <c r="AA22"/>
  <c r="AN22"/>
  <c r="AO22" s="1"/>
  <c r="AA24"/>
  <c r="AN24"/>
  <c r="AO24" s="1"/>
  <c r="C489" i="5"/>
  <c r="E489"/>
  <c r="D489"/>
  <c r="D363" i="3"/>
  <c r="C363"/>
  <c r="I26" i="2" s="1"/>
  <c r="L26" s="1"/>
  <c r="O45" i="6"/>
  <c r="N45"/>
  <c r="M45"/>
  <c r="AA15" i="4"/>
  <c r="AG15" s="1"/>
  <c r="AN15"/>
  <c r="AO15" s="1"/>
  <c r="AB15"/>
  <c r="P44" i="6"/>
  <c r="P39"/>
  <c r="P40" s="1"/>
  <c r="L47" s="1"/>
  <c r="U22" i="4"/>
  <c r="O23" i="6"/>
  <c r="U23" i="4"/>
  <c r="U17"/>
  <c r="U15"/>
  <c r="V22"/>
  <c r="U19"/>
  <c r="U24"/>
  <c r="U21"/>
  <c r="U16"/>
  <c r="V20"/>
  <c r="W20" s="1"/>
  <c r="V24"/>
  <c r="W24" s="1"/>
  <c r="V18"/>
  <c r="V16"/>
  <c r="U18"/>
  <c r="V17"/>
  <c r="W17" s="1"/>
  <c r="V19"/>
  <c r="V21"/>
  <c r="V23"/>
  <c r="W23" s="1"/>
  <c r="V15"/>
  <c r="P45" i="6" l="1"/>
  <c r="I515" i="2"/>
  <c r="L515" s="1"/>
  <c r="I499"/>
  <c r="L499" s="1"/>
  <c r="I483"/>
  <c r="L483" s="1"/>
  <c r="I467"/>
  <c r="L467" s="1"/>
  <c r="I451"/>
  <c r="L451" s="1"/>
  <c r="I435"/>
  <c r="L435" s="1"/>
  <c r="I419"/>
  <c r="L419" s="1"/>
  <c r="I403"/>
  <c r="L403" s="1"/>
  <c r="I383"/>
  <c r="L383" s="1"/>
  <c r="I351"/>
  <c r="L351" s="1"/>
  <c r="I319"/>
  <c r="L319" s="1"/>
  <c r="I287"/>
  <c r="L287" s="1"/>
  <c r="I255"/>
  <c r="L255" s="1"/>
  <c r="I223"/>
  <c r="L223" s="1"/>
  <c r="I191"/>
  <c r="L191" s="1"/>
  <c r="I159"/>
  <c r="L159" s="1"/>
  <c r="I127"/>
  <c r="L127" s="1"/>
  <c r="I95"/>
  <c r="L95" s="1"/>
  <c r="I49"/>
  <c r="L49" s="1"/>
  <c r="I508"/>
  <c r="L508" s="1"/>
  <c r="I492"/>
  <c r="L492" s="1"/>
  <c r="I476"/>
  <c r="L476" s="1"/>
  <c r="I460"/>
  <c r="L460" s="1"/>
  <c r="I444"/>
  <c r="L444" s="1"/>
  <c r="I428"/>
  <c r="L428" s="1"/>
  <c r="I412"/>
  <c r="L412" s="1"/>
  <c r="I396"/>
  <c r="L396" s="1"/>
  <c r="I369"/>
  <c r="L369" s="1"/>
  <c r="I337"/>
  <c r="L337" s="1"/>
  <c r="I305"/>
  <c r="L305" s="1"/>
  <c r="I273"/>
  <c r="L273" s="1"/>
  <c r="I241"/>
  <c r="L241" s="1"/>
  <c r="I209"/>
  <c r="L209" s="1"/>
  <c r="I177"/>
  <c r="L177" s="1"/>
  <c r="I145"/>
  <c r="L145" s="1"/>
  <c r="I113"/>
  <c r="L113" s="1"/>
  <c r="I81"/>
  <c r="L81" s="1"/>
  <c r="I390"/>
  <c r="L390" s="1"/>
  <c r="I507"/>
  <c r="L507" s="1"/>
  <c r="I491"/>
  <c r="L491" s="1"/>
  <c r="I475"/>
  <c r="L475" s="1"/>
  <c r="I459"/>
  <c r="L459" s="1"/>
  <c r="I443"/>
  <c r="L443" s="1"/>
  <c r="I427"/>
  <c r="L427" s="1"/>
  <c r="I411"/>
  <c r="L411" s="1"/>
  <c r="I395"/>
  <c r="L395" s="1"/>
  <c r="I367"/>
  <c r="L367" s="1"/>
  <c r="I335"/>
  <c r="L335" s="1"/>
  <c r="I303"/>
  <c r="L303" s="1"/>
  <c r="I271"/>
  <c r="L271" s="1"/>
  <c r="I239"/>
  <c r="L239" s="1"/>
  <c r="I207"/>
  <c r="L207" s="1"/>
  <c r="I175"/>
  <c r="L175" s="1"/>
  <c r="I143"/>
  <c r="L143" s="1"/>
  <c r="I111"/>
  <c r="L111" s="1"/>
  <c r="I79"/>
  <c r="L79" s="1"/>
  <c r="I516"/>
  <c r="L516" s="1"/>
  <c r="I500"/>
  <c r="L500" s="1"/>
  <c r="I484"/>
  <c r="L484" s="1"/>
  <c r="I468"/>
  <c r="L468" s="1"/>
  <c r="I452"/>
  <c r="L452" s="1"/>
  <c r="I436"/>
  <c r="L436" s="1"/>
  <c r="I420"/>
  <c r="L420" s="1"/>
  <c r="I404"/>
  <c r="L404" s="1"/>
  <c r="I385"/>
  <c r="L385" s="1"/>
  <c r="I353"/>
  <c r="L353" s="1"/>
  <c r="I321"/>
  <c r="L321" s="1"/>
  <c r="I289"/>
  <c r="L289" s="1"/>
  <c r="I257"/>
  <c r="L257" s="1"/>
  <c r="I225"/>
  <c r="L225" s="1"/>
  <c r="I193"/>
  <c r="L193" s="1"/>
  <c r="I161"/>
  <c r="L161" s="1"/>
  <c r="I129"/>
  <c r="L129" s="1"/>
  <c r="I97"/>
  <c r="L97" s="1"/>
  <c r="I53"/>
  <c r="L53" s="1"/>
  <c r="I382"/>
  <c r="L382" s="1"/>
  <c r="I28"/>
  <c r="L28" s="1"/>
  <c r="I32"/>
  <c r="L32" s="1"/>
  <c r="I36"/>
  <c r="L36" s="1"/>
  <c r="I40"/>
  <c r="L40" s="1"/>
  <c r="I44"/>
  <c r="L44" s="1"/>
  <c r="I48"/>
  <c r="L48" s="1"/>
  <c r="I52"/>
  <c r="L52" s="1"/>
  <c r="I56"/>
  <c r="L56" s="1"/>
  <c r="I60"/>
  <c r="L60" s="1"/>
  <c r="I64"/>
  <c r="L64" s="1"/>
  <c r="I68"/>
  <c r="L68" s="1"/>
  <c r="I72"/>
  <c r="L72" s="1"/>
  <c r="I76"/>
  <c r="L76" s="1"/>
  <c r="I31"/>
  <c r="L31" s="1"/>
  <c r="I39"/>
  <c r="L39" s="1"/>
  <c r="I47"/>
  <c r="L47" s="1"/>
  <c r="I55"/>
  <c r="L55" s="1"/>
  <c r="I63"/>
  <c r="L63" s="1"/>
  <c r="I71"/>
  <c r="L71" s="1"/>
  <c r="I78"/>
  <c r="L78" s="1"/>
  <c r="I82"/>
  <c r="L82" s="1"/>
  <c r="I86"/>
  <c r="L86" s="1"/>
  <c r="I90"/>
  <c r="L90" s="1"/>
  <c r="I94"/>
  <c r="L94" s="1"/>
  <c r="I98"/>
  <c r="L98" s="1"/>
  <c r="I102"/>
  <c r="L102" s="1"/>
  <c r="I106"/>
  <c r="L106" s="1"/>
  <c r="I110"/>
  <c r="L110" s="1"/>
  <c r="I114"/>
  <c r="L114" s="1"/>
  <c r="I118"/>
  <c r="L118" s="1"/>
  <c r="I122"/>
  <c r="L122" s="1"/>
  <c r="I126"/>
  <c r="L126" s="1"/>
  <c r="I130"/>
  <c r="L130" s="1"/>
  <c r="I134"/>
  <c r="L134" s="1"/>
  <c r="I138"/>
  <c r="L138" s="1"/>
  <c r="I142"/>
  <c r="L142" s="1"/>
  <c r="I146"/>
  <c r="L146" s="1"/>
  <c r="I150"/>
  <c r="L150" s="1"/>
  <c r="I154"/>
  <c r="L154" s="1"/>
  <c r="I158"/>
  <c r="L158" s="1"/>
  <c r="I162"/>
  <c r="L162" s="1"/>
  <c r="I166"/>
  <c r="L166" s="1"/>
  <c r="I170"/>
  <c r="L170" s="1"/>
  <c r="I174"/>
  <c r="L174" s="1"/>
  <c r="I178"/>
  <c r="L178" s="1"/>
  <c r="I182"/>
  <c r="L182" s="1"/>
  <c r="I186"/>
  <c r="L186" s="1"/>
  <c r="I190"/>
  <c r="L190" s="1"/>
  <c r="I194"/>
  <c r="L194" s="1"/>
  <c r="I198"/>
  <c r="L198" s="1"/>
  <c r="I202"/>
  <c r="L202" s="1"/>
  <c r="I206"/>
  <c r="L206" s="1"/>
  <c r="I210"/>
  <c r="L210" s="1"/>
  <c r="I214"/>
  <c r="L214" s="1"/>
  <c r="I218"/>
  <c r="L218" s="1"/>
  <c r="I222"/>
  <c r="L222" s="1"/>
  <c r="I226"/>
  <c r="L226" s="1"/>
  <c r="I230"/>
  <c r="L230" s="1"/>
  <c r="I234"/>
  <c r="L234" s="1"/>
  <c r="I238"/>
  <c r="L238" s="1"/>
  <c r="I242"/>
  <c r="L242" s="1"/>
  <c r="I246"/>
  <c r="L246" s="1"/>
  <c r="I250"/>
  <c r="L250" s="1"/>
  <c r="I254"/>
  <c r="L254" s="1"/>
  <c r="I258"/>
  <c r="L258" s="1"/>
  <c r="I262"/>
  <c r="L262" s="1"/>
  <c r="I266"/>
  <c r="L266" s="1"/>
  <c r="I270"/>
  <c r="L270" s="1"/>
  <c r="I274"/>
  <c r="L274" s="1"/>
  <c r="I278"/>
  <c r="L278" s="1"/>
  <c r="I282"/>
  <c r="L282" s="1"/>
  <c r="I286"/>
  <c r="L286" s="1"/>
  <c r="I290"/>
  <c r="L290" s="1"/>
  <c r="I294"/>
  <c r="L294" s="1"/>
  <c r="I298"/>
  <c r="L298" s="1"/>
  <c r="I302"/>
  <c r="L302" s="1"/>
  <c r="I306"/>
  <c r="L306" s="1"/>
  <c r="I310"/>
  <c r="L310" s="1"/>
  <c r="I314"/>
  <c r="L314" s="1"/>
  <c r="I318"/>
  <c r="L318" s="1"/>
  <c r="I322"/>
  <c r="L322" s="1"/>
  <c r="I326"/>
  <c r="L326" s="1"/>
  <c r="I330"/>
  <c r="L330" s="1"/>
  <c r="I334"/>
  <c r="L334" s="1"/>
  <c r="I338"/>
  <c r="L338" s="1"/>
  <c r="I342"/>
  <c r="L342" s="1"/>
  <c r="I346"/>
  <c r="L346" s="1"/>
  <c r="I350"/>
  <c r="L350" s="1"/>
  <c r="I354"/>
  <c r="L354" s="1"/>
  <c r="I358"/>
  <c r="L358" s="1"/>
  <c r="I362"/>
  <c r="L362" s="1"/>
  <c r="I366"/>
  <c r="L366" s="1"/>
  <c r="I370"/>
  <c r="L370" s="1"/>
  <c r="I374"/>
  <c r="L374" s="1"/>
  <c r="I519"/>
  <c r="L519" s="1"/>
  <c r="I511"/>
  <c r="L511" s="1"/>
  <c r="I503"/>
  <c r="L503" s="1"/>
  <c r="I495"/>
  <c r="L495" s="1"/>
  <c r="I487"/>
  <c r="L487" s="1"/>
  <c r="I479"/>
  <c r="L479" s="1"/>
  <c r="I471"/>
  <c r="L471" s="1"/>
  <c r="I463"/>
  <c r="L463" s="1"/>
  <c r="I455"/>
  <c r="L455" s="1"/>
  <c r="I447"/>
  <c r="L447" s="1"/>
  <c r="I439"/>
  <c r="L439" s="1"/>
  <c r="I431"/>
  <c r="L431" s="1"/>
  <c r="I423"/>
  <c r="L423" s="1"/>
  <c r="I415"/>
  <c r="L415" s="1"/>
  <c r="I407"/>
  <c r="L407" s="1"/>
  <c r="I399"/>
  <c r="L399" s="1"/>
  <c r="I391"/>
  <c r="L391" s="1"/>
  <c r="I375"/>
  <c r="L375" s="1"/>
  <c r="I359"/>
  <c r="L359" s="1"/>
  <c r="I343"/>
  <c r="L343" s="1"/>
  <c r="I327"/>
  <c r="L327" s="1"/>
  <c r="I311"/>
  <c r="L311" s="1"/>
  <c r="I295"/>
  <c r="L295" s="1"/>
  <c r="I279"/>
  <c r="L279" s="1"/>
  <c r="I263"/>
  <c r="L263" s="1"/>
  <c r="I247"/>
  <c r="L247" s="1"/>
  <c r="I231"/>
  <c r="L231" s="1"/>
  <c r="I215"/>
  <c r="L215" s="1"/>
  <c r="I199"/>
  <c r="L199" s="1"/>
  <c r="I183"/>
  <c r="L183" s="1"/>
  <c r="I167"/>
  <c r="L167" s="1"/>
  <c r="I151"/>
  <c r="L151" s="1"/>
  <c r="I135"/>
  <c r="L135" s="1"/>
  <c r="I119"/>
  <c r="L119" s="1"/>
  <c r="I103"/>
  <c r="L103" s="1"/>
  <c r="I87"/>
  <c r="L87" s="1"/>
  <c r="I65"/>
  <c r="L65" s="1"/>
  <c r="I33"/>
  <c r="L33" s="1"/>
  <c r="I512"/>
  <c r="L512" s="1"/>
  <c r="I504"/>
  <c r="L504" s="1"/>
  <c r="I496"/>
  <c r="L496" s="1"/>
  <c r="I488"/>
  <c r="L488" s="1"/>
  <c r="I480"/>
  <c r="L480" s="1"/>
  <c r="I472"/>
  <c r="L472" s="1"/>
  <c r="I464"/>
  <c r="L464" s="1"/>
  <c r="I456"/>
  <c r="L456" s="1"/>
  <c r="I448"/>
  <c r="L448" s="1"/>
  <c r="I440"/>
  <c r="L440" s="1"/>
  <c r="I432"/>
  <c r="L432" s="1"/>
  <c r="I424"/>
  <c r="L424" s="1"/>
  <c r="I416"/>
  <c r="L416" s="1"/>
  <c r="I408"/>
  <c r="L408" s="1"/>
  <c r="I400"/>
  <c r="L400" s="1"/>
  <c r="I392"/>
  <c r="L392" s="1"/>
  <c r="I377"/>
  <c r="L377" s="1"/>
  <c r="I361"/>
  <c r="L361" s="1"/>
  <c r="I345"/>
  <c r="L345" s="1"/>
  <c r="I329"/>
  <c r="L329" s="1"/>
  <c r="I313"/>
  <c r="L313" s="1"/>
  <c r="I297"/>
  <c r="L297" s="1"/>
  <c r="I281"/>
  <c r="L281" s="1"/>
  <c r="I265"/>
  <c r="L265" s="1"/>
  <c r="I249"/>
  <c r="L249" s="1"/>
  <c r="I233"/>
  <c r="L233" s="1"/>
  <c r="I217"/>
  <c r="L217" s="1"/>
  <c r="I201"/>
  <c r="L201" s="1"/>
  <c r="I185"/>
  <c r="L185" s="1"/>
  <c r="I169"/>
  <c r="L169" s="1"/>
  <c r="I153"/>
  <c r="L153" s="1"/>
  <c r="I137"/>
  <c r="L137" s="1"/>
  <c r="I121"/>
  <c r="L121" s="1"/>
  <c r="I105"/>
  <c r="L105" s="1"/>
  <c r="I89"/>
  <c r="L89" s="1"/>
  <c r="I69"/>
  <c r="L69" s="1"/>
  <c r="I37"/>
  <c r="L37" s="1"/>
  <c r="I386"/>
  <c r="L386" s="1"/>
  <c r="I378"/>
  <c r="L378" s="1"/>
  <c r="I517"/>
  <c r="L517" s="1"/>
  <c r="I513"/>
  <c r="L513" s="1"/>
  <c r="I509"/>
  <c r="L509" s="1"/>
  <c r="I505"/>
  <c r="L505" s="1"/>
  <c r="I501"/>
  <c r="L501" s="1"/>
  <c r="I497"/>
  <c r="L497" s="1"/>
  <c r="I493"/>
  <c r="L493" s="1"/>
  <c r="I489"/>
  <c r="L489" s="1"/>
  <c r="I485"/>
  <c r="L485" s="1"/>
  <c r="I481"/>
  <c r="L481" s="1"/>
  <c r="I477"/>
  <c r="L477" s="1"/>
  <c r="I473"/>
  <c r="L473" s="1"/>
  <c r="I469"/>
  <c r="L469" s="1"/>
  <c r="I465"/>
  <c r="L465" s="1"/>
  <c r="I461"/>
  <c r="L461" s="1"/>
  <c r="I457"/>
  <c r="L457" s="1"/>
  <c r="I453"/>
  <c r="L453" s="1"/>
  <c r="I449"/>
  <c r="L449" s="1"/>
  <c r="I445"/>
  <c r="L445" s="1"/>
  <c r="I441"/>
  <c r="L441" s="1"/>
  <c r="I437"/>
  <c r="L437" s="1"/>
  <c r="I433"/>
  <c r="L433" s="1"/>
  <c r="I429"/>
  <c r="L429" s="1"/>
  <c r="I425"/>
  <c r="L425" s="1"/>
  <c r="I421"/>
  <c r="L421" s="1"/>
  <c r="I417"/>
  <c r="L417" s="1"/>
  <c r="I413"/>
  <c r="L413" s="1"/>
  <c r="I409"/>
  <c r="L409" s="1"/>
  <c r="I405"/>
  <c r="L405" s="1"/>
  <c r="I401"/>
  <c r="L401" s="1"/>
  <c r="I397"/>
  <c r="L397" s="1"/>
  <c r="I393"/>
  <c r="L393" s="1"/>
  <c r="I387"/>
  <c r="L387" s="1"/>
  <c r="I379"/>
  <c r="L379" s="1"/>
  <c r="I371"/>
  <c r="L371" s="1"/>
  <c r="I363"/>
  <c r="L363" s="1"/>
  <c r="I355"/>
  <c r="L355" s="1"/>
  <c r="I347"/>
  <c r="L347" s="1"/>
  <c r="I339"/>
  <c r="L339" s="1"/>
  <c r="I331"/>
  <c r="L331" s="1"/>
  <c r="I323"/>
  <c r="L323" s="1"/>
  <c r="I315"/>
  <c r="L315" s="1"/>
  <c r="I307"/>
  <c r="L307" s="1"/>
  <c r="I299"/>
  <c r="L299" s="1"/>
  <c r="I291"/>
  <c r="L291" s="1"/>
  <c r="I283"/>
  <c r="L283" s="1"/>
  <c r="I275"/>
  <c r="L275" s="1"/>
  <c r="I267"/>
  <c r="L267" s="1"/>
  <c r="I259"/>
  <c r="L259" s="1"/>
  <c r="I251"/>
  <c r="L251" s="1"/>
  <c r="I243"/>
  <c r="L243" s="1"/>
  <c r="I235"/>
  <c r="L235" s="1"/>
  <c r="I227"/>
  <c r="L227" s="1"/>
  <c r="I219"/>
  <c r="L219" s="1"/>
  <c r="I211"/>
  <c r="L211" s="1"/>
  <c r="I203"/>
  <c r="L203" s="1"/>
  <c r="I195"/>
  <c r="L195" s="1"/>
  <c r="I187"/>
  <c r="L187" s="1"/>
  <c r="I179"/>
  <c r="L179" s="1"/>
  <c r="I171"/>
  <c r="L171" s="1"/>
  <c r="I163"/>
  <c r="L163" s="1"/>
  <c r="I155"/>
  <c r="L155" s="1"/>
  <c r="I147"/>
  <c r="L147" s="1"/>
  <c r="I139"/>
  <c r="L139" s="1"/>
  <c r="I131"/>
  <c r="L131" s="1"/>
  <c r="I123"/>
  <c r="L123" s="1"/>
  <c r="I115"/>
  <c r="L115" s="1"/>
  <c r="I107"/>
  <c r="L107" s="1"/>
  <c r="I99"/>
  <c r="L99" s="1"/>
  <c r="I91"/>
  <c r="L91" s="1"/>
  <c r="I83"/>
  <c r="L83" s="1"/>
  <c r="I73"/>
  <c r="L73" s="1"/>
  <c r="I57"/>
  <c r="L57" s="1"/>
  <c r="I41"/>
  <c r="L41" s="1"/>
  <c r="I518"/>
  <c r="L518" s="1"/>
  <c r="I514"/>
  <c r="L514" s="1"/>
  <c r="I510"/>
  <c r="L510" s="1"/>
  <c r="I506"/>
  <c r="L506" s="1"/>
  <c r="I502"/>
  <c r="L502" s="1"/>
  <c r="I498"/>
  <c r="L498" s="1"/>
  <c r="I494"/>
  <c r="L494" s="1"/>
  <c r="I490"/>
  <c r="L490" s="1"/>
  <c r="I486"/>
  <c r="L486" s="1"/>
  <c r="I482"/>
  <c r="L482" s="1"/>
  <c r="I478"/>
  <c r="L478" s="1"/>
  <c r="I474"/>
  <c r="L474" s="1"/>
  <c r="I470"/>
  <c r="L470" s="1"/>
  <c r="I466"/>
  <c r="L466" s="1"/>
  <c r="I462"/>
  <c r="L462" s="1"/>
  <c r="I458"/>
  <c r="L458" s="1"/>
  <c r="I454"/>
  <c r="L454" s="1"/>
  <c r="I450"/>
  <c r="L450" s="1"/>
  <c r="I446"/>
  <c r="L446" s="1"/>
  <c r="I442"/>
  <c r="L442" s="1"/>
  <c r="I438"/>
  <c r="L438" s="1"/>
  <c r="I434"/>
  <c r="L434" s="1"/>
  <c r="I430"/>
  <c r="L430" s="1"/>
  <c r="I426"/>
  <c r="L426" s="1"/>
  <c r="I422"/>
  <c r="L422" s="1"/>
  <c r="I418"/>
  <c r="L418" s="1"/>
  <c r="I414"/>
  <c r="L414" s="1"/>
  <c r="I410"/>
  <c r="L410" s="1"/>
  <c r="I406"/>
  <c r="L406" s="1"/>
  <c r="I402"/>
  <c r="L402" s="1"/>
  <c r="I398"/>
  <c r="L398" s="1"/>
  <c r="I394"/>
  <c r="L394" s="1"/>
  <c r="I389"/>
  <c r="L389" s="1"/>
  <c r="I381"/>
  <c r="L381" s="1"/>
  <c r="I373"/>
  <c r="L373" s="1"/>
  <c r="I365"/>
  <c r="L365" s="1"/>
  <c r="I357"/>
  <c r="L357" s="1"/>
  <c r="I349"/>
  <c r="L349" s="1"/>
  <c r="I341"/>
  <c r="L341" s="1"/>
  <c r="I333"/>
  <c r="L333" s="1"/>
  <c r="I325"/>
  <c r="L325" s="1"/>
  <c r="I317"/>
  <c r="L317" s="1"/>
  <c r="I309"/>
  <c r="L309" s="1"/>
  <c r="I301"/>
  <c r="L301" s="1"/>
  <c r="I293"/>
  <c r="L293" s="1"/>
  <c r="I285"/>
  <c r="L285" s="1"/>
  <c r="I277"/>
  <c r="L277" s="1"/>
  <c r="I269"/>
  <c r="L269" s="1"/>
  <c r="I261"/>
  <c r="L261" s="1"/>
  <c r="I253"/>
  <c r="L253" s="1"/>
  <c r="I245"/>
  <c r="L245" s="1"/>
  <c r="I237"/>
  <c r="L237" s="1"/>
  <c r="I229"/>
  <c r="L229" s="1"/>
  <c r="I221"/>
  <c r="L221" s="1"/>
  <c r="I213"/>
  <c r="L213" s="1"/>
  <c r="I205"/>
  <c r="L205" s="1"/>
  <c r="I197"/>
  <c r="L197" s="1"/>
  <c r="I189"/>
  <c r="L189" s="1"/>
  <c r="I181"/>
  <c r="L181" s="1"/>
  <c r="I173"/>
  <c r="L173" s="1"/>
  <c r="I165"/>
  <c r="L165" s="1"/>
  <c r="I157"/>
  <c r="L157" s="1"/>
  <c r="I149"/>
  <c r="L149" s="1"/>
  <c r="I141"/>
  <c r="L141" s="1"/>
  <c r="I133"/>
  <c r="L133" s="1"/>
  <c r="I125"/>
  <c r="L125" s="1"/>
  <c r="I117"/>
  <c r="L117" s="1"/>
  <c r="I109"/>
  <c r="L109" s="1"/>
  <c r="I101"/>
  <c r="L101" s="1"/>
  <c r="I93"/>
  <c r="L93" s="1"/>
  <c r="I85"/>
  <c r="L85" s="1"/>
  <c r="I77"/>
  <c r="L77" s="1"/>
  <c r="I61"/>
  <c r="L61" s="1"/>
  <c r="I45"/>
  <c r="L45" s="1"/>
  <c r="I29"/>
  <c r="L29" s="1"/>
  <c r="I388"/>
  <c r="L388" s="1"/>
  <c r="I384"/>
  <c r="L384" s="1"/>
  <c r="I380"/>
  <c r="L380" s="1"/>
  <c r="I376"/>
  <c r="L376" s="1"/>
  <c r="I372"/>
  <c r="L372" s="1"/>
  <c r="I368"/>
  <c r="L368" s="1"/>
  <c r="I364"/>
  <c r="L364" s="1"/>
  <c r="I360"/>
  <c r="L360" s="1"/>
  <c r="I356"/>
  <c r="L356" s="1"/>
  <c r="I352"/>
  <c r="L352" s="1"/>
  <c r="I348"/>
  <c r="L348" s="1"/>
  <c r="I344"/>
  <c r="L344" s="1"/>
  <c r="I340"/>
  <c r="L340" s="1"/>
  <c r="I336"/>
  <c r="L336" s="1"/>
  <c r="I332"/>
  <c r="L332" s="1"/>
  <c r="I328"/>
  <c r="L328" s="1"/>
  <c r="I324"/>
  <c r="L324" s="1"/>
  <c r="I320"/>
  <c r="L320" s="1"/>
  <c r="I316"/>
  <c r="L316" s="1"/>
  <c r="I312"/>
  <c r="L312" s="1"/>
  <c r="I308"/>
  <c r="L308" s="1"/>
  <c r="I304"/>
  <c r="L304" s="1"/>
  <c r="I300"/>
  <c r="L300" s="1"/>
  <c r="I296"/>
  <c r="L296" s="1"/>
  <c r="I292"/>
  <c r="L292" s="1"/>
  <c r="I288"/>
  <c r="L288" s="1"/>
  <c r="I284"/>
  <c r="L284" s="1"/>
  <c r="I280"/>
  <c r="L280" s="1"/>
  <c r="I276"/>
  <c r="L276" s="1"/>
  <c r="I272"/>
  <c r="L272" s="1"/>
  <c r="I268"/>
  <c r="L268" s="1"/>
  <c r="I264"/>
  <c r="L264" s="1"/>
  <c r="I260"/>
  <c r="L260" s="1"/>
  <c r="I256"/>
  <c r="L256" s="1"/>
  <c r="I252"/>
  <c r="L252" s="1"/>
  <c r="I248"/>
  <c r="L248" s="1"/>
  <c r="I244"/>
  <c r="L244" s="1"/>
  <c r="I240"/>
  <c r="L240" s="1"/>
  <c r="I236"/>
  <c r="L236" s="1"/>
  <c r="I232"/>
  <c r="L232" s="1"/>
  <c r="I228"/>
  <c r="L228" s="1"/>
  <c r="I224"/>
  <c r="L224" s="1"/>
  <c r="I220"/>
  <c r="L220" s="1"/>
  <c r="I216"/>
  <c r="L216" s="1"/>
  <c r="I212"/>
  <c r="L212" s="1"/>
  <c r="I208"/>
  <c r="L208" s="1"/>
  <c r="I204"/>
  <c r="L204" s="1"/>
  <c r="I200"/>
  <c r="L200" s="1"/>
  <c r="I196"/>
  <c r="L196" s="1"/>
  <c r="I192"/>
  <c r="L192" s="1"/>
  <c r="I188"/>
  <c r="L188" s="1"/>
  <c r="I184"/>
  <c r="L184" s="1"/>
  <c r="I180"/>
  <c r="L180" s="1"/>
  <c r="I176"/>
  <c r="L176" s="1"/>
  <c r="I172"/>
  <c r="L172" s="1"/>
  <c r="I168"/>
  <c r="L168" s="1"/>
  <c r="I164"/>
  <c r="L164" s="1"/>
  <c r="I160"/>
  <c r="L160" s="1"/>
  <c r="I156"/>
  <c r="L156" s="1"/>
  <c r="I152"/>
  <c r="L152" s="1"/>
  <c r="I148"/>
  <c r="L148" s="1"/>
  <c r="I144"/>
  <c r="L144" s="1"/>
  <c r="I140"/>
  <c r="L140" s="1"/>
  <c r="I136"/>
  <c r="L136" s="1"/>
  <c r="I132"/>
  <c r="L132" s="1"/>
  <c r="I128"/>
  <c r="L128" s="1"/>
  <c r="I124"/>
  <c r="L124" s="1"/>
  <c r="I120"/>
  <c r="L120" s="1"/>
  <c r="I116"/>
  <c r="L116" s="1"/>
  <c r="I112"/>
  <c r="L112" s="1"/>
  <c r="I108"/>
  <c r="L108" s="1"/>
  <c r="I104"/>
  <c r="L104" s="1"/>
  <c r="I100"/>
  <c r="L100" s="1"/>
  <c r="I96"/>
  <c r="L96" s="1"/>
  <c r="I92"/>
  <c r="L92" s="1"/>
  <c r="I88"/>
  <c r="L88" s="1"/>
  <c r="I84"/>
  <c r="L84" s="1"/>
  <c r="I80"/>
  <c r="L80" s="1"/>
  <c r="I75"/>
  <c r="L75" s="1"/>
  <c r="I67"/>
  <c r="L67" s="1"/>
  <c r="I59"/>
  <c r="L59" s="1"/>
  <c r="I51"/>
  <c r="L51" s="1"/>
  <c r="I43"/>
  <c r="L43" s="1"/>
  <c r="I35"/>
  <c r="L35" s="1"/>
  <c r="I27"/>
  <c r="L27" s="1"/>
  <c r="I74"/>
  <c r="L74" s="1"/>
  <c r="I70"/>
  <c r="L70" s="1"/>
  <c r="I66"/>
  <c r="L66" s="1"/>
  <c r="I62"/>
  <c r="L62" s="1"/>
  <c r="I58"/>
  <c r="L58" s="1"/>
  <c r="I54"/>
  <c r="L54" s="1"/>
  <c r="I50"/>
  <c r="L50" s="1"/>
  <c r="I46"/>
  <c r="L46" s="1"/>
  <c r="I42"/>
  <c r="L42" s="1"/>
  <c r="I38"/>
  <c r="L38" s="1"/>
  <c r="I34"/>
  <c r="L34" s="1"/>
  <c r="I30"/>
  <c r="L30" s="1"/>
  <c r="G25" i="4"/>
  <c r="AZ25" s="1"/>
  <c r="G26"/>
  <c r="AZ26" s="1"/>
  <c r="G29"/>
  <c r="AZ29" s="1"/>
  <c r="G34"/>
  <c r="AZ34" s="1"/>
  <c r="G35"/>
  <c r="AZ35" s="1"/>
  <c r="G40"/>
  <c r="AZ40" s="1"/>
  <c r="G42"/>
  <c r="AZ42" s="1"/>
  <c r="G43"/>
  <c r="AZ43" s="1"/>
  <c r="G45"/>
  <c r="AZ45" s="1"/>
  <c r="G46"/>
  <c r="AZ46" s="1"/>
  <c r="G47"/>
  <c r="AZ47" s="1"/>
  <c r="G51"/>
  <c r="AZ51" s="1"/>
  <c r="G55"/>
  <c r="AZ55" s="1"/>
  <c r="G59"/>
  <c r="AZ59" s="1"/>
  <c r="G63"/>
  <c r="AZ63" s="1"/>
  <c r="G66"/>
  <c r="AZ66" s="1"/>
  <c r="G68"/>
  <c r="AZ68" s="1"/>
  <c r="G69"/>
  <c r="AZ69" s="1"/>
  <c r="G71"/>
  <c r="AZ71" s="1"/>
  <c r="G74"/>
  <c r="AZ74" s="1"/>
  <c r="G76"/>
  <c r="AZ76" s="1"/>
  <c r="G77"/>
  <c r="AZ77" s="1"/>
  <c r="G80"/>
  <c r="AZ80" s="1"/>
  <c r="G82"/>
  <c r="AZ82" s="1"/>
  <c r="G83"/>
  <c r="AZ83" s="1"/>
  <c r="G86"/>
  <c r="AZ86" s="1"/>
  <c r="G88"/>
  <c r="AZ88" s="1"/>
  <c r="G89"/>
  <c r="AZ89" s="1"/>
  <c r="G91"/>
  <c r="AZ91" s="1"/>
  <c r="G92"/>
  <c r="AZ92" s="1"/>
  <c r="G96"/>
  <c r="AZ96" s="1"/>
  <c r="G98"/>
  <c r="AZ98" s="1"/>
  <c r="G99"/>
  <c r="AZ99" s="1"/>
  <c r="G104"/>
  <c r="AZ104" s="1"/>
  <c r="G106"/>
  <c r="AZ106" s="1"/>
  <c r="G107"/>
  <c r="AZ107" s="1"/>
  <c r="G109"/>
  <c r="AZ109" s="1"/>
  <c r="G114"/>
  <c r="AZ114" s="1"/>
  <c r="G115"/>
  <c r="AZ115" s="1"/>
  <c r="G117"/>
  <c r="AZ117" s="1"/>
  <c r="G120"/>
  <c r="AZ120" s="1"/>
  <c r="G121"/>
  <c r="AZ121" s="1"/>
  <c r="G124"/>
  <c r="AZ124" s="1"/>
  <c r="G126"/>
  <c r="AZ126" s="1"/>
  <c r="G127"/>
  <c r="AZ127" s="1"/>
  <c r="G128"/>
  <c r="AZ128" s="1"/>
  <c r="G130"/>
  <c r="AZ130" s="1"/>
  <c r="G131"/>
  <c r="AZ131" s="1"/>
  <c r="G134"/>
  <c r="AZ134" s="1"/>
  <c r="G138"/>
  <c r="AZ138" s="1"/>
  <c r="G141"/>
  <c r="AZ141" s="1"/>
  <c r="G143"/>
  <c r="AZ143" s="1"/>
  <c r="G144"/>
  <c r="AZ144" s="1"/>
  <c r="G145"/>
  <c r="AZ145" s="1"/>
  <c r="G147"/>
  <c r="AZ147" s="1"/>
  <c r="G148"/>
  <c r="AZ148" s="1"/>
  <c r="G150"/>
  <c r="AZ150" s="1"/>
  <c r="G152"/>
  <c r="AZ152" s="1"/>
  <c r="G155"/>
  <c r="AZ155" s="1"/>
  <c r="G157"/>
  <c r="AZ157" s="1"/>
  <c r="G161"/>
  <c r="AZ161" s="1"/>
  <c r="G162"/>
  <c r="AZ162" s="1"/>
  <c r="G164"/>
  <c r="AZ164" s="1"/>
  <c r="G166"/>
  <c r="AZ166" s="1"/>
  <c r="G168"/>
  <c r="AZ168" s="1"/>
  <c r="G171"/>
  <c r="AZ171" s="1"/>
  <c r="G173"/>
  <c r="AZ173" s="1"/>
  <c r="G177"/>
  <c r="AZ177" s="1"/>
  <c r="G27"/>
  <c r="AZ27" s="1"/>
  <c r="G28"/>
  <c r="AZ28" s="1"/>
  <c r="G30"/>
  <c r="AZ30" s="1"/>
  <c r="G31"/>
  <c r="AZ31" s="1"/>
  <c r="G32"/>
  <c r="AZ32" s="1"/>
  <c r="G33"/>
  <c r="AZ33" s="1"/>
  <c r="G36"/>
  <c r="AZ36" s="1"/>
  <c r="G37"/>
  <c r="AZ37" s="1"/>
  <c r="G38"/>
  <c r="AZ38" s="1"/>
  <c r="G39"/>
  <c r="AZ39" s="1"/>
  <c r="G41"/>
  <c r="AZ41" s="1"/>
  <c r="G44"/>
  <c r="AZ44" s="1"/>
  <c r="G48"/>
  <c r="AZ48" s="1"/>
  <c r="G49"/>
  <c r="AZ49" s="1"/>
  <c r="G50"/>
  <c r="AZ50" s="1"/>
  <c r="G52"/>
  <c r="AZ52" s="1"/>
  <c r="G53"/>
  <c r="AZ53" s="1"/>
  <c r="G54"/>
  <c r="AZ54" s="1"/>
  <c r="G56"/>
  <c r="AZ56" s="1"/>
  <c r="G57"/>
  <c r="AZ57" s="1"/>
  <c r="G58"/>
  <c r="AZ58" s="1"/>
  <c r="G60"/>
  <c r="AZ60" s="1"/>
  <c r="G61"/>
  <c r="AZ61" s="1"/>
  <c r="G62"/>
  <c r="AZ62" s="1"/>
  <c r="G64"/>
  <c r="AZ64" s="1"/>
  <c r="G65"/>
  <c r="AZ65" s="1"/>
  <c r="G67"/>
  <c r="AZ67" s="1"/>
  <c r="G70"/>
  <c r="AZ70" s="1"/>
  <c r="G72"/>
  <c r="AZ72" s="1"/>
  <c r="G73"/>
  <c r="AZ73" s="1"/>
  <c r="G75"/>
  <c r="AZ75" s="1"/>
  <c r="G78"/>
  <c r="AZ78" s="1"/>
  <c r="G79"/>
  <c r="AZ79" s="1"/>
  <c r="G81"/>
  <c r="AZ81" s="1"/>
  <c r="G84"/>
  <c r="AZ84" s="1"/>
  <c r="G85"/>
  <c r="AZ85" s="1"/>
  <c r="G87"/>
  <c r="AZ87" s="1"/>
  <c r="G90"/>
  <c r="AZ90" s="1"/>
  <c r="G93"/>
  <c r="AZ93" s="1"/>
  <c r="G94"/>
  <c r="AZ94" s="1"/>
  <c r="G95"/>
  <c r="AZ95" s="1"/>
  <c r="G97"/>
  <c r="AZ97" s="1"/>
  <c r="G100"/>
  <c r="AZ100" s="1"/>
  <c r="G101"/>
  <c r="AZ101" s="1"/>
  <c r="G102"/>
  <c r="AZ102" s="1"/>
  <c r="G103"/>
  <c r="AZ103" s="1"/>
  <c r="G105"/>
  <c r="AZ105" s="1"/>
  <c r="G108"/>
  <c r="AZ108" s="1"/>
  <c r="G110"/>
  <c r="AZ110" s="1"/>
  <c r="G111"/>
  <c r="AZ111" s="1"/>
  <c r="G112"/>
  <c r="AZ112" s="1"/>
  <c r="G113"/>
  <c r="AZ113" s="1"/>
  <c r="G116"/>
  <c r="AZ116" s="1"/>
  <c r="G118"/>
  <c r="AZ118" s="1"/>
  <c r="G119"/>
  <c r="AZ119" s="1"/>
  <c r="G122"/>
  <c r="AZ122" s="1"/>
  <c r="G123"/>
  <c r="AZ123" s="1"/>
  <c r="G125"/>
  <c r="AZ125" s="1"/>
  <c r="G129"/>
  <c r="AZ129" s="1"/>
  <c r="G132"/>
  <c r="AZ132" s="1"/>
  <c r="G133"/>
  <c r="AZ133" s="1"/>
  <c r="G135"/>
  <c r="AZ135" s="1"/>
  <c r="G136"/>
  <c r="AZ136" s="1"/>
  <c r="G137"/>
  <c r="AZ137" s="1"/>
  <c r="G139"/>
  <c r="AZ139" s="1"/>
  <c r="G140"/>
  <c r="AZ140" s="1"/>
  <c r="G142"/>
  <c r="AZ142" s="1"/>
  <c r="G146"/>
  <c r="AZ146" s="1"/>
  <c r="G149"/>
  <c r="AZ149" s="1"/>
  <c r="G151"/>
  <c r="AZ151" s="1"/>
  <c r="G153"/>
  <c r="AZ153" s="1"/>
  <c r="G154"/>
  <c r="AZ154" s="1"/>
  <c r="G156"/>
  <c r="AZ156" s="1"/>
  <c r="G158"/>
  <c r="AZ158" s="1"/>
  <c r="G159"/>
  <c r="AZ159" s="1"/>
  <c r="G160"/>
  <c r="AZ160" s="1"/>
  <c r="G163"/>
  <c r="AZ163" s="1"/>
  <c r="G165"/>
  <c r="AZ165" s="1"/>
  <c r="G167"/>
  <c r="AZ167" s="1"/>
  <c r="G169"/>
  <c r="AZ169" s="1"/>
  <c r="G170"/>
  <c r="AZ170" s="1"/>
  <c r="G172"/>
  <c r="AZ172" s="1"/>
  <c r="G174"/>
  <c r="AZ174" s="1"/>
  <c r="G175"/>
  <c r="AZ175" s="1"/>
  <c r="G176"/>
  <c r="AZ176" s="1"/>
  <c r="G179"/>
  <c r="AZ179" s="1"/>
  <c r="G181"/>
  <c r="AZ181" s="1"/>
  <c r="G183"/>
  <c r="AZ183" s="1"/>
  <c r="G185"/>
  <c r="AZ185" s="1"/>
  <c r="G186"/>
  <c r="AZ186" s="1"/>
  <c r="G188"/>
  <c r="AZ188" s="1"/>
  <c r="G190"/>
  <c r="AZ190" s="1"/>
  <c r="G191"/>
  <c r="AZ191" s="1"/>
  <c r="G192"/>
  <c r="AZ192" s="1"/>
  <c r="G195"/>
  <c r="AZ195" s="1"/>
  <c r="G197"/>
  <c r="AZ197" s="1"/>
  <c r="G199"/>
  <c r="AZ199" s="1"/>
  <c r="G201"/>
  <c r="AZ201" s="1"/>
  <c r="G204"/>
  <c r="AZ204" s="1"/>
  <c r="G206"/>
  <c r="AZ206" s="1"/>
  <c r="G211"/>
  <c r="AZ211" s="1"/>
  <c r="G212"/>
  <c r="AZ212" s="1"/>
  <c r="G213"/>
  <c r="AZ213" s="1"/>
  <c r="G216"/>
  <c r="AZ216" s="1"/>
  <c r="G217"/>
  <c r="AZ217" s="1"/>
  <c r="G221"/>
  <c r="AZ221" s="1"/>
  <c r="G226"/>
  <c r="AZ226" s="1"/>
  <c r="G228"/>
  <c r="AZ228" s="1"/>
  <c r="G230"/>
  <c r="AZ230" s="1"/>
  <c r="G231"/>
  <c r="AZ231" s="1"/>
  <c r="G232"/>
  <c r="AZ232" s="1"/>
  <c r="G233"/>
  <c r="AZ233" s="1"/>
  <c r="G236"/>
  <c r="AZ236" s="1"/>
  <c r="G238"/>
  <c r="AZ238" s="1"/>
  <c r="G239"/>
  <c r="AZ239" s="1"/>
  <c r="G242"/>
  <c r="AZ242" s="1"/>
  <c r="G243"/>
  <c r="AZ243" s="1"/>
  <c r="G244"/>
  <c r="AZ244" s="1"/>
  <c r="G245"/>
  <c r="AZ245" s="1"/>
  <c r="G248"/>
  <c r="AZ248" s="1"/>
  <c r="G251"/>
  <c r="AZ251" s="1"/>
  <c r="G254"/>
  <c r="AZ254" s="1"/>
  <c r="G256"/>
  <c r="AZ256" s="1"/>
  <c r="G258"/>
  <c r="AZ258" s="1"/>
  <c r="G259"/>
  <c r="AZ259" s="1"/>
  <c r="G262"/>
  <c r="AZ262" s="1"/>
  <c r="G264"/>
  <c r="AZ264" s="1"/>
  <c r="G268"/>
  <c r="AZ268" s="1"/>
  <c r="G270"/>
  <c r="AZ270" s="1"/>
  <c r="G272"/>
  <c r="AZ272" s="1"/>
  <c r="G273"/>
  <c r="AZ273" s="1"/>
  <c r="G274"/>
  <c r="AZ274" s="1"/>
  <c r="G276"/>
  <c r="AZ276" s="1"/>
  <c r="G277"/>
  <c r="AZ277" s="1"/>
  <c r="G279"/>
  <c r="AZ279" s="1"/>
  <c r="G284"/>
  <c r="AZ284" s="1"/>
  <c r="G285"/>
  <c r="AZ285" s="1"/>
  <c r="G287"/>
  <c r="AZ287" s="1"/>
  <c r="G292"/>
  <c r="AZ292" s="1"/>
  <c r="G294"/>
  <c r="AZ294" s="1"/>
  <c r="G297"/>
  <c r="AZ297" s="1"/>
  <c r="G300"/>
  <c r="AZ300" s="1"/>
  <c r="G301"/>
  <c r="AZ301" s="1"/>
  <c r="G303"/>
  <c r="AZ303" s="1"/>
  <c r="G308"/>
  <c r="AZ308" s="1"/>
  <c r="G310"/>
  <c r="AZ310" s="1"/>
  <c r="G313"/>
  <c r="AZ313" s="1"/>
  <c r="G316"/>
  <c r="AZ316" s="1"/>
  <c r="G317"/>
  <c r="AZ317" s="1"/>
  <c r="G319"/>
  <c r="AZ319" s="1"/>
  <c r="G324"/>
  <c r="AZ324" s="1"/>
  <c r="G326"/>
  <c r="AZ326" s="1"/>
  <c r="G329"/>
  <c r="AZ329" s="1"/>
  <c r="G332"/>
  <c r="AZ332" s="1"/>
  <c r="G333"/>
  <c r="AZ333" s="1"/>
  <c r="G335"/>
  <c r="AZ335" s="1"/>
  <c r="G340"/>
  <c r="AZ340" s="1"/>
  <c r="G342"/>
  <c r="AZ342" s="1"/>
  <c r="G345"/>
  <c r="AZ345" s="1"/>
  <c r="G348"/>
  <c r="AZ348" s="1"/>
  <c r="G349"/>
  <c r="AZ349" s="1"/>
  <c r="G351"/>
  <c r="AZ351" s="1"/>
  <c r="G356"/>
  <c r="AZ356" s="1"/>
  <c r="G358"/>
  <c r="AZ358" s="1"/>
  <c r="G361"/>
  <c r="AZ361" s="1"/>
  <c r="G364"/>
  <c r="AZ364" s="1"/>
  <c r="G365"/>
  <c r="AZ365" s="1"/>
  <c r="G367"/>
  <c r="AZ367" s="1"/>
  <c r="G372"/>
  <c r="AZ372" s="1"/>
  <c r="G374"/>
  <c r="AZ374" s="1"/>
  <c r="G178"/>
  <c r="AZ178" s="1"/>
  <c r="G180"/>
  <c r="AZ180" s="1"/>
  <c r="G182"/>
  <c r="AZ182" s="1"/>
  <c r="G184"/>
  <c r="AZ184" s="1"/>
  <c r="G187"/>
  <c r="AZ187" s="1"/>
  <c r="G189"/>
  <c r="AZ189" s="1"/>
  <c r="G193"/>
  <c r="AZ193" s="1"/>
  <c r="G194"/>
  <c r="AZ194" s="1"/>
  <c r="G196"/>
  <c r="AZ196" s="1"/>
  <c r="G198"/>
  <c r="AZ198" s="1"/>
  <c r="G200"/>
  <c r="AZ200" s="1"/>
  <c r="G202"/>
  <c r="AZ202" s="1"/>
  <c r="G203"/>
  <c r="AZ203" s="1"/>
  <c r="G205"/>
  <c r="AZ205" s="1"/>
  <c r="G207"/>
  <c r="AZ207" s="1"/>
  <c r="G208"/>
  <c r="AZ208" s="1"/>
  <c r="G209"/>
  <c r="AZ209" s="1"/>
  <c r="G210"/>
  <c r="AZ210" s="1"/>
  <c r="G214"/>
  <c r="AZ214" s="1"/>
  <c r="G215"/>
  <c r="AZ215" s="1"/>
  <c r="G218"/>
  <c r="AZ218" s="1"/>
  <c r="G219"/>
  <c r="AZ219" s="1"/>
  <c r="G220"/>
  <c r="AZ220" s="1"/>
  <c r="G222"/>
  <c r="AZ222" s="1"/>
  <c r="G223"/>
  <c r="AZ223" s="1"/>
  <c r="G224"/>
  <c r="AZ224" s="1"/>
  <c r="G225"/>
  <c r="AZ225" s="1"/>
  <c r="G227"/>
  <c r="AZ227" s="1"/>
  <c r="G229"/>
  <c r="AZ229" s="1"/>
  <c r="G234"/>
  <c r="AZ234" s="1"/>
  <c r="G235"/>
  <c r="AZ235" s="1"/>
  <c r="G237"/>
  <c r="AZ237" s="1"/>
  <c r="G240"/>
  <c r="AZ240" s="1"/>
  <c r="G241"/>
  <c r="AZ241" s="1"/>
  <c r="G246"/>
  <c r="AZ246" s="1"/>
  <c r="G247"/>
  <c r="AZ247" s="1"/>
  <c r="G249"/>
  <c r="AZ249" s="1"/>
  <c r="G250"/>
  <c r="AZ250" s="1"/>
  <c r="G252"/>
  <c r="AZ252" s="1"/>
  <c r="G253"/>
  <c r="AZ253" s="1"/>
  <c r="G255"/>
  <c r="AZ255" s="1"/>
  <c r="G257"/>
  <c r="AZ257" s="1"/>
  <c r="G260"/>
  <c r="AZ260" s="1"/>
  <c r="G261"/>
  <c r="AZ261" s="1"/>
  <c r="G263"/>
  <c r="AZ263" s="1"/>
  <c r="G265"/>
  <c r="AZ265" s="1"/>
  <c r="G266"/>
  <c r="AZ266" s="1"/>
  <c r="G267"/>
  <c r="AZ267" s="1"/>
  <c r="G269"/>
  <c r="AZ269" s="1"/>
  <c r="G271"/>
  <c r="AZ271" s="1"/>
  <c r="G275"/>
  <c r="AZ275" s="1"/>
  <c r="G278"/>
  <c r="AZ278" s="1"/>
  <c r="G280"/>
  <c r="AZ280" s="1"/>
  <c r="G281"/>
  <c r="AZ281" s="1"/>
  <c r="G282"/>
  <c r="AZ282" s="1"/>
  <c r="G283"/>
  <c r="AZ283" s="1"/>
  <c r="G286"/>
  <c r="AZ286" s="1"/>
  <c r="G288"/>
  <c r="AZ288" s="1"/>
  <c r="G289"/>
  <c r="AZ289" s="1"/>
  <c r="G290"/>
  <c r="AZ290" s="1"/>
  <c r="G291"/>
  <c r="AZ291" s="1"/>
  <c r="G293"/>
  <c r="AZ293" s="1"/>
  <c r="G295"/>
  <c r="AZ295" s="1"/>
  <c r="G296"/>
  <c r="AZ296" s="1"/>
  <c r="G298"/>
  <c r="AZ298" s="1"/>
  <c r="G299"/>
  <c r="AZ299" s="1"/>
  <c r="G302"/>
  <c r="AZ302" s="1"/>
  <c r="G304"/>
  <c r="AZ304" s="1"/>
  <c r="G305"/>
  <c r="AZ305" s="1"/>
  <c r="G306"/>
  <c r="AZ306" s="1"/>
  <c r="G307"/>
  <c r="AZ307" s="1"/>
  <c r="G309"/>
  <c r="AZ309" s="1"/>
  <c r="G311"/>
  <c r="AZ311" s="1"/>
  <c r="G312"/>
  <c r="AZ312" s="1"/>
  <c r="G314"/>
  <c r="AZ314" s="1"/>
  <c r="G315"/>
  <c r="AZ315" s="1"/>
  <c r="G318"/>
  <c r="AZ318" s="1"/>
  <c r="G320"/>
  <c r="AZ320" s="1"/>
  <c r="G321"/>
  <c r="AZ321" s="1"/>
  <c r="G322"/>
  <c r="AZ322" s="1"/>
  <c r="G323"/>
  <c r="AZ323" s="1"/>
  <c r="G325"/>
  <c r="AZ325" s="1"/>
  <c r="G327"/>
  <c r="AZ327" s="1"/>
  <c r="G328"/>
  <c r="AZ328" s="1"/>
  <c r="G330"/>
  <c r="AZ330" s="1"/>
  <c r="G331"/>
  <c r="AZ331" s="1"/>
  <c r="G334"/>
  <c r="AZ334" s="1"/>
  <c r="G336"/>
  <c r="AZ336" s="1"/>
  <c r="G337"/>
  <c r="AZ337" s="1"/>
  <c r="G338"/>
  <c r="AZ338" s="1"/>
  <c r="G339"/>
  <c r="AZ339" s="1"/>
  <c r="G341"/>
  <c r="AZ341" s="1"/>
  <c r="G343"/>
  <c r="AZ343" s="1"/>
  <c r="G344"/>
  <c r="AZ344" s="1"/>
  <c r="G346"/>
  <c r="AZ346" s="1"/>
  <c r="G347"/>
  <c r="AZ347" s="1"/>
  <c r="G350"/>
  <c r="AZ350" s="1"/>
  <c r="G352"/>
  <c r="AZ352" s="1"/>
  <c r="G353"/>
  <c r="AZ353" s="1"/>
  <c r="G354"/>
  <c r="AZ354" s="1"/>
  <c r="G355"/>
  <c r="AZ355" s="1"/>
  <c r="G357"/>
  <c r="AZ357" s="1"/>
  <c r="G359"/>
  <c r="AZ359" s="1"/>
  <c r="G360"/>
  <c r="AZ360" s="1"/>
  <c r="G362"/>
  <c r="AZ362" s="1"/>
  <c r="G363"/>
  <c r="AZ363" s="1"/>
  <c r="G366"/>
  <c r="AZ366" s="1"/>
  <c r="G368"/>
  <c r="AZ368" s="1"/>
  <c r="G369"/>
  <c r="AZ369" s="1"/>
  <c r="G370"/>
  <c r="AZ370" s="1"/>
  <c r="G371"/>
  <c r="AZ371" s="1"/>
  <c r="G373"/>
  <c r="AZ373" s="1"/>
  <c r="G375"/>
  <c r="AZ375" s="1"/>
  <c r="G376"/>
  <c r="AZ376" s="1"/>
  <c r="G378"/>
  <c r="AZ378" s="1"/>
  <c r="G379"/>
  <c r="AZ379" s="1"/>
  <c r="G382"/>
  <c r="AZ382" s="1"/>
  <c r="G384"/>
  <c r="AZ384" s="1"/>
  <c r="G385"/>
  <c r="AZ385" s="1"/>
  <c r="G386"/>
  <c r="AZ386" s="1"/>
  <c r="G387"/>
  <c r="AZ387" s="1"/>
  <c r="G389"/>
  <c r="AZ389" s="1"/>
  <c r="G391"/>
  <c r="AZ391" s="1"/>
  <c r="G392"/>
  <c r="AZ392" s="1"/>
  <c r="G394"/>
  <c r="AZ394" s="1"/>
  <c r="G395"/>
  <c r="AZ395" s="1"/>
  <c r="G397"/>
  <c r="AZ397" s="1"/>
  <c r="G400"/>
  <c r="AZ400" s="1"/>
  <c r="G403"/>
  <c r="AZ403" s="1"/>
  <c r="G404"/>
  <c r="AZ404" s="1"/>
  <c r="G405"/>
  <c r="AZ405" s="1"/>
  <c r="G406"/>
  <c r="AZ406" s="1"/>
  <c r="G411"/>
  <c r="AZ411" s="1"/>
  <c r="G415"/>
  <c r="AZ415" s="1"/>
  <c r="G416"/>
  <c r="AZ416" s="1"/>
  <c r="G419"/>
  <c r="AZ419" s="1"/>
  <c r="G420"/>
  <c r="AZ420" s="1"/>
  <c r="G421"/>
  <c r="AZ421" s="1"/>
  <c r="G423"/>
  <c r="AZ423" s="1"/>
  <c r="G424"/>
  <c r="AZ424" s="1"/>
  <c r="G425"/>
  <c r="AZ425" s="1"/>
  <c r="G426"/>
  <c r="AZ426" s="1"/>
  <c r="G427"/>
  <c r="AZ427" s="1"/>
  <c r="G428"/>
  <c r="AZ428" s="1"/>
  <c r="G429"/>
  <c r="AZ429" s="1"/>
  <c r="G430"/>
  <c r="AZ430" s="1"/>
  <c r="G435"/>
  <c r="AZ435" s="1"/>
  <c r="G436"/>
  <c r="AZ436" s="1"/>
  <c r="G438"/>
  <c r="AZ438" s="1"/>
  <c r="G441"/>
  <c r="AZ441" s="1"/>
  <c r="G442"/>
  <c r="AZ442" s="1"/>
  <c r="G445"/>
  <c r="AZ445" s="1"/>
  <c r="G447"/>
  <c r="AZ447" s="1"/>
  <c r="G448"/>
  <c r="AZ448" s="1"/>
  <c r="G451"/>
  <c r="AZ451" s="1"/>
  <c r="G452"/>
  <c r="AZ452" s="1"/>
  <c r="G453"/>
  <c r="AZ453" s="1"/>
  <c r="G455"/>
  <c r="AZ455" s="1"/>
  <c r="G456"/>
  <c r="AZ456" s="1"/>
  <c r="G457"/>
  <c r="AZ457" s="1"/>
  <c r="G458"/>
  <c r="AZ458" s="1"/>
  <c r="G377"/>
  <c r="AZ377" s="1"/>
  <c r="G380"/>
  <c r="AZ380" s="1"/>
  <c r="G381"/>
  <c r="AZ381" s="1"/>
  <c r="G383"/>
  <c r="AZ383" s="1"/>
  <c r="G388"/>
  <c r="AZ388" s="1"/>
  <c r="G390"/>
  <c r="AZ390" s="1"/>
  <c r="G393"/>
  <c r="AZ393" s="1"/>
  <c r="G396"/>
  <c r="AZ396" s="1"/>
  <c r="G398"/>
  <c r="AZ398" s="1"/>
  <c r="G399"/>
  <c r="AZ399" s="1"/>
  <c r="G401"/>
  <c r="AZ401" s="1"/>
  <c r="G402"/>
  <c r="AZ402" s="1"/>
  <c r="G407"/>
  <c r="AZ407" s="1"/>
  <c r="G408"/>
  <c r="AZ408" s="1"/>
  <c r="G409"/>
  <c r="AZ409" s="1"/>
  <c r="G410"/>
  <c r="AZ410" s="1"/>
  <c r="G412"/>
  <c r="AZ412" s="1"/>
  <c r="G413"/>
  <c r="AZ413" s="1"/>
  <c r="G414"/>
  <c r="AZ414" s="1"/>
  <c r="G417"/>
  <c r="AZ417" s="1"/>
  <c r="G418"/>
  <c r="AZ418" s="1"/>
  <c r="G422"/>
  <c r="AZ422" s="1"/>
  <c r="G431"/>
  <c r="AZ431" s="1"/>
  <c r="G432"/>
  <c r="AZ432" s="1"/>
  <c r="G433"/>
  <c r="AZ433" s="1"/>
  <c r="G434"/>
  <c r="AZ434" s="1"/>
  <c r="G437"/>
  <c r="AZ437" s="1"/>
  <c r="G439"/>
  <c r="AZ439" s="1"/>
  <c r="G440"/>
  <c r="AZ440" s="1"/>
  <c r="G443"/>
  <c r="AZ443" s="1"/>
  <c r="G444"/>
  <c r="AZ444" s="1"/>
  <c r="G446"/>
  <c r="AZ446" s="1"/>
  <c r="G449"/>
  <c r="AZ449" s="1"/>
  <c r="G450"/>
  <c r="AZ450" s="1"/>
  <c r="G454"/>
  <c r="AZ454" s="1"/>
  <c r="G459"/>
  <c r="AZ459" s="1"/>
  <c r="G463"/>
  <c r="AZ463" s="1"/>
  <c r="G464"/>
  <c r="AZ464" s="1"/>
  <c r="G465"/>
  <c r="AZ465" s="1"/>
  <c r="G466"/>
  <c r="AZ466" s="1"/>
  <c r="G467"/>
  <c r="AZ467" s="1"/>
  <c r="G469"/>
  <c r="AZ469" s="1"/>
  <c r="G472"/>
  <c r="AZ472" s="1"/>
  <c r="G475"/>
  <c r="AZ475" s="1"/>
  <c r="G476"/>
  <c r="AZ476" s="1"/>
  <c r="G478"/>
  <c r="AZ478" s="1"/>
  <c r="G479"/>
  <c r="AZ479" s="1"/>
  <c r="G481"/>
  <c r="AZ481" s="1"/>
  <c r="G482"/>
  <c r="AZ482" s="1"/>
  <c r="G486"/>
  <c r="AZ486" s="1"/>
  <c r="G495"/>
  <c r="AZ495" s="1"/>
  <c r="G496"/>
  <c r="AZ496" s="1"/>
  <c r="G497"/>
  <c r="AZ497" s="1"/>
  <c r="G498"/>
  <c r="AZ498" s="1"/>
  <c r="G501"/>
  <c r="AZ501" s="1"/>
  <c r="G503"/>
  <c r="AZ503" s="1"/>
  <c r="G504"/>
  <c r="AZ504" s="1"/>
  <c r="G507"/>
  <c r="AZ507" s="1"/>
  <c r="G508"/>
  <c r="AZ508" s="1"/>
  <c r="G510"/>
  <c r="AZ510" s="1"/>
  <c r="G513"/>
  <c r="AZ513" s="1"/>
  <c r="G514"/>
  <c r="AZ514" s="1"/>
  <c r="G518"/>
  <c r="AZ518" s="1"/>
  <c r="G523"/>
  <c r="AZ523" s="1"/>
  <c r="G527"/>
  <c r="AZ527" s="1"/>
  <c r="G528"/>
  <c r="AZ528" s="1"/>
  <c r="G529"/>
  <c r="AZ529" s="1"/>
  <c r="G530"/>
  <c r="AZ530" s="1"/>
  <c r="G531"/>
  <c r="AZ531" s="1"/>
  <c r="G533"/>
  <c r="AZ533" s="1"/>
  <c r="G536"/>
  <c r="AZ536" s="1"/>
  <c r="G539"/>
  <c r="AZ539" s="1"/>
  <c r="G540"/>
  <c r="AZ540" s="1"/>
  <c r="G542"/>
  <c r="AZ542" s="1"/>
  <c r="G543"/>
  <c r="AZ543" s="1"/>
  <c r="G545"/>
  <c r="AZ545" s="1"/>
  <c r="G546"/>
  <c r="AZ546" s="1"/>
  <c r="G550"/>
  <c r="AZ550" s="1"/>
  <c r="G559"/>
  <c r="AZ559" s="1"/>
  <c r="G560"/>
  <c r="AZ560" s="1"/>
  <c r="G561"/>
  <c r="AZ561" s="1"/>
  <c r="G562"/>
  <c r="AZ562" s="1"/>
  <c r="G565"/>
  <c r="AZ565" s="1"/>
  <c r="G567"/>
  <c r="AZ567" s="1"/>
  <c r="G568"/>
  <c r="AZ568" s="1"/>
  <c r="G571"/>
  <c r="AZ571" s="1"/>
  <c r="G572"/>
  <c r="AZ572" s="1"/>
  <c r="G574"/>
  <c r="AZ574" s="1"/>
  <c r="G577"/>
  <c r="AZ577" s="1"/>
  <c r="G578"/>
  <c r="AZ578" s="1"/>
  <c r="G582"/>
  <c r="AZ582" s="1"/>
  <c r="G587"/>
  <c r="AZ587" s="1"/>
  <c r="G591"/>
  <c r="AZ591" s="1"/>
  <c r="G592"/>
  <c r="AZ592" s="1"/>
  <c r="G593"/>
  <c r="AZ593" s="1"/>
  <c r="G594"/>
  <c r="AZ594" s="1"/>
  <c r="G597"/>
  <c r="AZ597" s="1"/>
  <c r="G599"/>
  <c r="AZ599" s="1"/>
  <c r="G600"/>
  <c r="AZ600" s="1"/>
  <c r="G603"/>
  <c r="AZ603" s="1"/>
  <c r="G604"/>
  <c r="AZ604" s="1"/>
  <c r="G606"/>
  <c r="AZ606" s="1"/>
  <c r="G609"/>
  <c r="AZ609" s="1"/>
  <c r="G610"/>
  <c r="AZ610" s="1"/>
  <c r="G614"/>
  <c r="AZ614" s="1"/>
  <c r="G619"/>
  <c r="AZ619" s="1"/>
  <c r="G620"/>
  <c r="AZ620" s="1"/>
  <c r="G622"/>
  <c r="AZ622" s="1"/>
  <c r="G625"/>
  <c r="AZ625" s="1"/>
  <c r="G626"/>
  <c r="AZ626" s="1"/>
  <c r="G630"/>
  <c r="AZ630" s="1"/>
  <c r="G635"/>
  <c r="AZ635" s="1"/>
  <c r="G636"/>
  <c r="AZ636" s="1"/>
  <c r="G638"/>
  <c r="AZ638" s="1"/>
  <c r="G641"/>
  <c r="AZ641" s="1"/>
  <c r="G642"/>
  <c r="AZ642" s="1"/>
  <c r="G646"/>
  <c r="AZ646" s="1"/>
  <c r="G651"/>
  <c r="AZ651" s="1"/>
  <c r="G652"/>
  <c r="AZ652" s="1"/>
  <c r="G654"/>
  <c r="AZ654" s="1"/>
  <c r="G657"/>
  <c r="AZ657" s="1"/>
  <c r="G658"/>
  <c r="AZ658" s="1"/>
  <c r="G663"/>
  <c r="AZ663" s="1"/>
  <c r="G664"/>
  <c r="AZ664" s="1"/>
  <c r="G667"/>
  <c r="AZ667" s="1"/>
  <c r="G668"/>
  <c r="AZ668" s="1"/>
  <c r="G669"/>
  <c r="AZ669" s="1"/>
  <c r="G671"/>
  <c r="AZ671" s="1"/>
  <c r="G672"/>
  <c r="AZ672" s="1"/>
  <c r="G673"/>
  <c r="AZ673" s="1"/>
  <c r="G674"/>
  <c r="AZ674" s="1"/>
  <c r="G676"/>
  <c r="AZ676" s="1"/>
  <c r="G678"/>
  <c r="AZ678" s="1"/>
  <c r="G680"/>
  <c r="AZ680" s="1"/>
  <c r="G682"/>
  <c r="AZ682" s="1"/>
  <c r="G684"/>
  <c r="AZ684" s="1"/>
  <c r="G686"/>
  <c r="AZ686" s="1"/>
  <c r="G688"/>
  <c r="AZ688" s="1"/>
  <c r="G690"/>
  <c r="AZ690" s="1"/>
  <c r="G692"/>
  <c r="AZ692" s="1"/>
  <c r="G694"/>
  <c r="AZ694" s="1"/>
  <c r="G696"/>
  <c r="AZ696" s="1"/>
  <c r="G698"/>
  <c r="AZ698" s="1"/>
  <c r="G700"/>
  <c r="AZ700" s="1"/>
  <c r="G702"/>
  <c r="AZ702" s="1"/>
  <c r="G704"/>
  <c r="AZ704" s="1"/>
  <c r="G706"/>
  <c r="AZ706" s="1"/>
  <c r="G708"/>
  <c r="AZ708" s="1"/>
  <c r="G710"/>
  <c r="AZ710" s="1"/>
  <c r="G712"/>
  <c r="AZ712" s="1"/>
  <c r="G714"/>
  <c r="AZ714" s="1"/>
  <c r="G716"/>
  <c r="AZ716" s="1"/>
  <c r="G718"/>
  <c r="AZ718" s="1"/>
  <c r="G720"/>
  <c r="AZ720" s="1"/>
  <c r="G722"/>
  <c r="AZ722" s="1"/>
  <c r="G724"/>
  <c r="AZ724" s="1"/>
  <c r="G726"/>
  <c r="AZ726" s="1"/>
  <c r="G728"/>
  <c r="AZ728" s="1"/>
  <c r="G730"/>
  <c r="AZ730" s="1"/>
  <c r="G732"/>
  <c r="AZ732" s="1"/>
  <c r="G734"/>
  <c r="AZ734" s="1"/>
  <c r="G736"/>
  <c r="AZ736" s="1"/>
  <c r="G738"/>
  <c r="AZ738" s="1"/>
  <c r="G740"/>
  <c r="AZ740" s="1"/>
  <c r="G742"/>
  <c r="AZ742" s="1"/>
  <c r="G744"/>
  <c r="AZ744" s="1"/>
  <c r="G746"/>
  <c r="AZ746" s="1"/>
  <c r="G748"/>
  <c r="AZ748" s="1"/>
  <c r="G750"/>
  <c r="AZ750" s="1"/>
  <c r="G752"/>
  <c r="AZ752" s="1"/>
  <c r="G468"/>
  <c r="AZ468" s="1"/>
  <c r="G473"/>
  <c r="AZ473" s="1"/>
  <c r="G474"/>
  <c r="AZ474" s="1"/>
  <c r="G477"/>
  <c r="AZ477" s="1"/>
  <c r="G480"/>
  <c r="AZ480" s="1"/>
  <c r="G483"/>
  <c r="AZ483" s="1"/>
  <c r="G484"/>
  <c r="AZ484" s="1"/>
  <c r="G485"/>
  <c r="AZ485" s="1"/>
  <c r="G502"/>
  <c r="AZ502" s="1"/>
  <c r="G505"/>
  <c r="AZ505" s="1"/>
  <c r="G506"/>
  <c r="AZ506" s="1"/>
  <c r="G509"/>
  <c r="AZ509" s="1"/>
  <c r="G519"/>
  <c r="AZ519" s="1"/>
  <c r="G520"/>
  <c r="AZ520" s="1"/>
  <c r="G521"/>
  <c r="AZ521" s="1"/>
  <c r="G522"/>
  <c r="AZ522" s="1"/>
  <c r="G532"/>
  <c r="AZ532" s="1"/>
  <c r="G537"/>
  <c r="AZ537" s="1"/>
  <c r="G538"/>
  <c r="AZ538" s="1"/>
  <c r="G541"/>
  <c r="AZ541" s="1"/>
  <c r="G544"/>
  <c r="AZ544" s="1"/>
  <c r="G547"/>
  <c r="AZ547" s="1"/>
  <c r="G548"/>
  <c r="AZ548" s="1"/>
  <c r="G549"/>
  <c r="AZ549" s="1"/>
  <c r="G566"/>
  <c r="AZ566" s="1"/>
  <c r="G569"/>
  <c r="AZ569" s="1"/>
  <c r="G570"/>
  <c r="AZ570" s="1"/>
  <c r="G573"/>
  <c r="AZ573" s="1"/>
  <c r="G583"/>
  <c r="AZ583" s="1"/>
  <c r="G584"/>
  <c r="AZ584" s="1"/>
  <c r="G585"/>
  <c r="AZ585" s="1"/>
  <c r="G586"/>
  <c r="AZ586" s="1"/>
  <c r="G598"/>
  <c r="AZ598" s="1"/>
  <c r="G601"/>
  <c r="AZ601" s="1"/>
  <c r="G602"/>
  <c r="AZ602" s="1"/>
  <c r="G605"/>
  <c r="AZ605" s="1"/>
  <c r="G615"/>
  <c r="AZ615" s="1"/>
  <c r="G616"/>
  <c r="AZ616" s="1"/>
  <c r="G617"/>
  <c r="AZ617" s="1"/>
  <c r="G618"/>
  <c r="AZ618" s="1"/>
  <c r="G621"/>
  <c r="AZ621" s="1"/>
  <c r="G631"/>
  <c r="AZ631" s="1"/>
  <c r="G632"/>
  <c r="AZ632" s="1"/>
  <c r="G633"/>
  <c r="AZ633" s="1"/>
  <c r="G634"/>
  <c r="AZ634" s="1"/>
  <c r="G637"/>
  <c r="AZ637" s="1"/>
  <c r="G647"/>
  <c r="AZ647" s="1"/>
  <c r="G648"/>
  <c r="AZ648" s="1"/>
  <c r="G649"/>
  <c r="AZ649" s="1"/>
  <c r="G650"/>
  <c r="AZ650" s="1"/>
  <c r="G653"/>
  <c r="AZ653" s="1"/>
  <c r="G670"/>
  <c r="AZ670" s="1"/>
  <c r="G675"/>
  <c r="AZ675" s="1"/>
  <c r="G679"/>
  <c r="AZ679" s="1"/>
  <c r="G683"/>
  <c r="AZ683" s="1"/>
  <c r="G687"/>
  <c r="AZ687" s="1"/>
  <c r="G691"/>
  <c r="AZ691" s="1"/>
  <c r="G695"/>
  <c r="AZ695" s="1"/>
  <c r="G699"/>
  <c r="AZ699" s="1"/>
  <c r="G703"/>
  <c r="AZ703" s="1"/>
  <c r="G707"/>
  <c r="AZ707" s="1"/>
  <c r="G711"/>
  <c r="AZ711" s="1"/>
  <c r="G715"/>
  <c r="AZ715" s="1"/>
  <c r="G719"/>
  <c r="AZ719" s="1"/>
  <c r="G723"/>
  <c r="AZ723" s="1"/>
  <c r="G727"/>
  <c r="AZ727" s="1"/>
  <c r="G731"/>
  <c r="AZ731" s="1"/>
  <c r="G735"/>
  <c r="AZ735" s="1"/>
  <c r="G739"/>
  <c r="AZ739" s="1"/>
  <c r="G743"/>
  <c r="AZ743" s="1"/>
  <c r="G747"/>
  <c r="AZ747" s="1"/>
  <c r="G751"/>
  <c r="AZ751" s="1"/>
  <c r="G754"/>
  <c r="AZ754" s="1"/>
  <c r="G756"/>
  <c r="AZ756" s="1"/>
  <c r="G758"/>
  <c r="AZ758" s="1"/>
  <c r="G760"/>
  <c r="AZ760" s="1"/>
  <c r="G762"/>
  <c r="AZ762" s="1"/>
  <c r="G764"/>
  <c r="AZ764" s="1"/>
  <c r="G766"/>
  <c r="AZ766" s="1"/>
  <c r="G768"/>
  <c r="AZ768" s="1"/>
  <c r="G770"/>
  <c r="AZ770" s="1"/>
  <c r="G772"/>
  <c r="AZ772" s="1"/>
  <c r="G774"/>
  <c r="AZ774" s="1"/>
  <c r="G776"/>
  <c r="AZ776" s="1"/>
  <c r="G778"/>
  <c r="AZ778" s="1"/>
  <c r="G460"/>
  <c r="AZ460" s="1"/>
  <c r="G461"/>
  <c r="AZ461" s="1"/>
  <c r="G462"/>
  <c r="AZ462" s="1"/>
  <c r="G470"/>
  <c r="AZ470" s="1"/>
  <c r="G471"/>
  <c r="AZ471" s="1"/>
  <c r="G487"/>
  <c r="AZ487" s="1"/>
  <c r="G488"/>
  <c r="AZ488" s="1"/>
  <c r="G489"/>
  <c r="AZ489" s="1"/>
  <c r="G490"/>
  <c r="AZ490" s="1"/>
  <c r="G491"/>
  <c r="AZ491" s="1"/>
  <c r="G492"/>
  <c r="AZ492" s="1"/>
  <c r="G493"/>
  <c r="AZ493" s="1"/>
  <c r="G494"/>
  <c r="AZ494" s="1"/>
  <c r="G499"/>
  <c r="AZ499" s="1"/>
  <c r="G500"/>
  <c r="AZ500" s="1"/>
  <c r="G511"/>
  <c r="AZ511" s="1"/>
  <c r="G512"/>
  <c r="AZ512" s="1"/>
  <c r="G515"/>
  <c r="AZ515" s="1"/>
  <c r="G516"/>
  <c r="AZ516" s="1"/>
  <c r="G517"/>
  <c r="AZ517" s="1"/>
  <c r="G524"/>
  <c r="AZ524" s="1"/>
  <c r="G525"/>
  <c r="AZ525" s="1"/>
  <c r="G526"/>
  <c r="AZ526" s="1"/>
  <c r="G534"/>
  <c r="AZ534" s="1"/>
  <c r="G535"/>
  <c r="AZ535" s="1"/>
  <c r="G551"/>
  <c r="AZ551" s="1"/>
  <c r="G552"/>
  <c r="AZ552" s="1"/>
  <c r="G553"/>
  <c r="AZ553" s="1"/>
  <c r="G554"/>
  <c r="AZ554" s="1"/>
  <c r="G555"/>
  <c r="AZ555" s="1"/>
  <c r="G556"/>
  <c r="AZ556" s="1"/>
  <c r="G557"/>
  <c r="AZ557" s="1"/>
  <c r="G558"/>
  <c r="AZ558" s="1"/>
  <c r="G563"/>
  <c r="AZ563" s="1"/>
  <c r="G564"/>
  <c r="AZ564" s="1"/>
  <c r="G575"/>
  <c r="AZ575" s="1"/>
  <c r="G576"/>
  <c r="AZ576" s="1"/>
  <c r="G579"/>
  <c r="AZ579" s="1"/>
  <c r="G580"/>
  <c r="AZ580" s="1"/>
  <c r="G581"/>
  <c r="AZ581" s="1"/>
  <c r="G588"/>
  <c r="AZ588" s="1"/>
  <c r="G589"/>
  <c r="AZ589" s="1"/>
  <c r="G590"/>
  <c r="AZ590" s="1"/>
  <c r="G595"/>
  <c r="AZ595" s="1"/>
  <c r="G596"/>
  <c r="AZ596" s="1"/>
  <c r="G607"/>
  <c r="AZ607" s="1"/>
  <c r="G608"/>
  <c r="AZ608" s="1"/>
  <c r="G611"/>
  <c r="AZ611" s="1"/>
  <c r="G612"/>
  <c r="AZ612" s="1"/>
  <c r="G613"/>
  <c r="AZ613" s="1"/>
  <c r="G623"/>
  <c r="AZ623" s="1"/>
  <c r="G624"/>
  <c r="AZ624" s="1"/>
  <c r="G627"/>
  <c r="AZ627" s="1"/>
  <c r="G628"/>
  <c r="AZ628" s="1"/>
  <c r="G629"/>
  <c r="AZ629" s="1"/>
  <c r="G639"/>
  <c r="AZ639" s="1"/>
  <c r="G640"/>
  <c r="AZ640" s="1"/>
  <c r="G643"/>
  <c r="AZ643" s="1"/>
  <c r="G644"/>
  <c r="AZ644" s="1"/>
  <c r="G645"/>
  <c r="AZ645" s="1"/>
  <c r="G655"/>
  <c r="AZ655" s="1"/>
  <c r="G656"/>
  <c r="AZ656" s="1"/>
  <c r="G659"/>
  <c r="AZ659" s="1"/>
  <c r="G660"/>
  <c r="AZ660" s="1"/>
  <c r="G661"/>
  <c r="AZ661" s="1"/>
  <c r="G662"/>
  <c r="AZ662" s="1"/>
  <c r="G665"/>
  <c r="AZ665" s="1"/>
  <c r="G666"/>
  <c r="AZ666" s="1"/>
  <c r="G677"/>
  <c r="AZ677" s="1"/>
  <c r="G681"/>
  <c r="AZ681" s="1"/>
  <c r="G685"/>
  <c r="AZ685" s="1"/>
  <c r="G689"/>
  <c r="AZ689" s="1"/>
  <c r="G693"/>
  <c r="AZ693" s="1"/>
  <c r="G697"/>
  <c r="AZ697" s="1"/>
  <c r="G701"/>
  <c r="AZ701" s="1"/>
  <c r="G705"/>
  <c r="AZ705" s="1"/>
  <c r="G709"/>
  <c r="AZ709" s="1"/>
  <c r="G713"/>
  <c r="AZ713" s="1"/>
  <c r="G717"/>
  <c r="AZ717" s="1"/>
  <c r="G721"/>
  <c r="AZ721" s="1"/>
  <c r="G725"/>
  <c r="AZ725" s="1"/>
  <c r="G729"/>
  <c r="AZ729" s="1"/>
  <c r="G733"/>
  <c r="AZ733" s="1"/>
  <c r="G737"/>
  <c r="AZ737" s="1"/>
  <c r="G741"/>
  <c r="AZ741" s="1"/>
  <c r="G745"/>
  <c r="AZ745" s="1"/>
  <c r="G749"/>
  <c r="AZ749" s="1"/>
  <c r="G753"/>
  <c r="AZ753" s="1"/>
  <c r="G755"/>
  <c r="AZ755" s="1"/>
  <c r="G757"/>
  <c r="AZ757" s="1"/>
  <c r="G759"/>
  <c r="AZ759" s="1"/>
  <c r="G761"/>
  <c r="AZ761" s="1"/>
  <c r="G763"/>
  <c r="AZ763" s="1"/>
  <c r="G765"/>
  <c r="AZ765" s="1"/>
  <c r="G767"/>
  <c r="AZ767" s="1"/>
  <c r="G769"/>
  <c r="AZ769" s="1"/>
  <c r="G771"/>
  <c r="AZ771" s="1"/>
  <c r="G773"/>
  <c r="AZ773" s="1"/>
  <c r="G775"/>
  <c r="AZ775" s="1"/>
  <c r="G777"/>
  <c r="AZ777" s="1"/>
  <c r="AC15"/>
  <c r="AQ24"/>
  <c r="AR24"/>
  <c r="AP24"/>
  <c r="AQ22"/>
  <c r="AR22"/>
  <c r="AP22"/>
  <c r="AQ21"/>
  <c r="AP21"/>
  <c r="AR21"/>
  <c r="AQ19"/>
  <c r="AP19"/>
  <c r="AR19"/>
  <c r="AP18"/>
  <c r="AQ18"/>
  <c r="AR18"/>
  <c r="AQ23"/>
  <c r="AP23"/>
  <c r="AR23"/>
  <c r="AQ20"/>
  <c r="AR20"/>
  <c r="AP20"/>
  <c r="AQ17"/>
  <c r="AR17"/>
  <c r="AP17"/>
  <c r="AR16"/>
  <c r="AP16"/>
  <c r="AQ16"/>
  <c r="AU16" s="1"/>
  <c r="AG24"/>
  <c r="AB24"/>
  <c r="AC24"/>
  <c r="AH24"/>
  <c r="AC22"/>
  <c r="AB22"/>
  <c r="AG22"/>
  <c r="AH22"/>
  <c r="AH21"/>
  <c r="AB21"/>
  <c r="AC21"/>
  <c r="AG21"/>
  <c r="AH19"/>
  <c r="AB19"/>
  <c r="AG19"/>
  <c r="AK19" s="1"/>
  <c r="AC19"/>
  <c r="AG18"/>
  <c r="AH18"/>
  <c r="AC18"/>
  <c r="AB18"/>
  <c r="AB23"/>
  <c r="AH23"/>
  <c r="AC23"/>
  <c r="AG23"/>
  <c r="AK23" s="1"/>
  <c r="AG20"/>
  <c r="AH20"/>
  <c r="AC20"/>
  <c r="AB20"/>
  <c r="AC17"/>
  <c r="AB17"/>
  <c r="AG17"/>
  <c r="AH17"/>
  <c r="AG16"/>
  <c r="AH16"/>
  <c r="AC16"/>
  <c r="AB16"/>
  <c r="G17"/>
  <c r="G19"/>
  <c r="G21"/>
  <c r="G23"/>
  <c r="G15"/>
  <c r="G16"/>
  <c r="G18"/>
  <c r="G20"/>
  <c r="G22"/>
  <c r="G24"/>
  <c r="I21" i="2"/>
  <c r="L21" s="1"/>
  <c r="I22"/>
  <c r="L22" s="1"/>
  <c r="I17"/>
  <c r="L17" s="1"/>
  <c r="I25"/>
  <c r="L25" s="1"/>
  <c r="I19"/>
  <c r="L19" s="1"/>
  <c r="I24"/>
  <c r="L24" s="1"/>
  <c r="I18"/>
  <c r="L18" s="1"/>
  <c r="I23"/>
  <c r="L23" s="1"/>
  <c r="I20"/>
  <c r="L20" s="1"/>
  <c r="AH15" i="4"/>
  <c r="AK15" s="1"/>
  <c r="AP15"/>
  <c r="AQ15"/>
  <c r="AR15"/>
  <c r="AD15"/>
  <c r="AI15"/>
  <c r="AJ15"/>
  <c r="P46" i="6"/>
  <c r="L48" s="1"/>
  <c r="L49" s="1"/>
  <c r="W22" i="4"/>
  <c r="W16"/>
  <c r="W18"/>
  <c r="W19"/>
  <c r="W15"/>
  <c r="W21"/>
  <c r="AK21" l="1"/>
  <c r="AU20"/>
  <c r="AU24"/>
  <c r="AK16"/>
  <c r="AK17"/>
  <c r="AK20"/>
  <c r="AI23"/>
  <c r="AJ23"/>
  <c r="AD23"/>
  <c r="AK18"/>
  <c r="AK22"/>
  <c r="AK24"/>
  <c r="AT16"/>
  <c r="AS16"/>
  <c r="AS17"/>
  <c r="AT17"/>
  <c r="AU17"/>
  <c r="AU23"/>
  <c r="AU18"/>
  <c r="AU19"/>
  <c r="AS21"/>
  <c r="AT21"/>
  <c r="AS22"/>
  <c r="AT22"/>
  <c r="AU22"/>
  <c r="AD16"/>
  <c r="AI16"/>
  <c r="AJ16"/>
  <c r="AD17"/>
  <c r="AI17"/>
  <c r="AJ17"/>
  <c r="AD20"/>
  <c r="AI20"/>
  <c r="AJ20"/>
  <c r="AI18"/>
  <c r="AJ18"/>
  <c r="AD18"/>
  <c r="AI19"/>
  <c r="AJ19"/>
  <c r="AD19"/>
  <c r="AI21"/>
  <c r="AJ21"/>
  <c r="AD21"/>
  <c r="AI22"/>
  <c r="AJ22"/>
  <c r="AD22"/>
  <c r="AD24"/>
  <c r="AI24"/>
  <c r="AJ24"/>
  <c r="AS20"/>
  <c r="AT20"/>
  <c r="AS23"/>
  <c r="AT23"/>
  <c r="AT18"/>
  <c r="AS18"/>
  <c r="AS19"/>
  <c r="AT19"/>
  <c r="AU21"/>
  <c r="AS24"/>
  <c r="AT24"/>
  <c r="AU15"/>
  <c r="AS15"/>
  <c r="AT15"/>
  <c r="AL15"/>
  <c r="AM15" s="1"/>
  <c r="AV24" l="1"/>
  <c r="AW24" s="1"/>
  <c r="AV18"/>
  <c r="AW18" s="1"/>
  <c r="AL19"/>
  <c r="AM19" s="1"/>
  <c r="AL18"/>
  <c r="AM18" s="1"/>
  <c r="AX18" s="1"/>
  <c r="AZ18" s="1"/>
  <c r="AL20"/>
  <c r="AM20" s="1"/>
  <c r="AL16"/>
  <c r="AM16" s="1"/>
  <c r="AV22"/>
  <c r="AW22" s="1"/>
  <c r="AV21"/>
  <c r="AW21" s="1"/>
  <c r="AV17"/>
  <c r="AW17" s="1"/>
  <c r="AV19"/>
  <c r="AW19" s="1"/>
  <c r="AV23"/>
  <c r="AW23" s="1"/>
  <c r="AV20"/>
  <c r="AW20" s="1"/>
  <c r="AL24"/>
  <c r="AM24" s="1"/>
  <c r="AL22"/>
  <c r="AM22" s="1"/>
  <c r="AL21"/>
  <c r="AM21" s="1"/>
  <c r="AL17"/>
  <c r="AM17" s="1"/>
  <c r="AV16"/>
  <c r="AW16" s="1"/>
  <c r="AL23"/>
  <c r="AM23" s="1"/>
  <c r="AV15"/>
  <c r="AW15" s="1"/>
  <c r="AX16" l="1"/>
  <c r="AZ16" s="1"/>
  <c r="AX22"/>
  <c r="AZ22" s="1"/>
  <c r="AX19"/>
  <c r="AZ19" s="1"/>
  <c r="AX20"/>
  <c r="AZ20" s="1"/>
  <c r="AX23"/>
  <c r="AZ23" s="1"/>
  <c r="AX21"/>
  <c r="AZ21" s="1"/>
  <c r="AX24"/>
  <c r="AZ24" s="1"/>
  <c r="AX17"/>
  <c r="AZ17" s="1"/>
  <c r="AX15"/>
  <c r="AZ15" s="1"/>
</calcChain>
</file>

<file path=xl/sharedStrings.xml><?xml version="1.0" encoding="utf-8"?>
<sst xmlns="http://schemas.openxmlformats.org/spreadsheetml/2006/main" count="159" uniqueCount="110">
  <si>
    <t>kVp</t>
  </si>
  <si>
    <t>mAs</t>
  </si>
  <si>
    <t>Nk =</t>
  </si>
  <si>
    <t>kq =</t>
  </si>
  <si>
    <t>cm</t>
  </si>
  <si>
    <t>M (mGy)</t>
  </si>
  <si>
    <t>Ka (mGy)</t>
  </si>
  <si>
    <t>FDD =</t>
  </si>
  <si>
    <t>Y(kVp, FDD) (mGy/mAs)</t>
  </si>
  <si>
    <t>tp (cm)</t>
  </si>
  <si>
    <t>FFD (cm)</t>
  </si>
  <si>
    <t>m (kg)</t>
  </si>
  <si>
    <t>h (cm)</t>
  </si>
  <si>
    <t>FDD=</t>
  </si>
  <si>
    <t>BSF=</t>
  </si>
  <si>
    <t>ESAK (mGy)</t>
  </si>
  <si>
    <t>FDD/(FFD-tp)</t>
  </si>
  <si>
    <t>kVpo</t>
  </si>
  <si>
    <t>mAso</t>
  </si>
  <si>
    <t>distanta focar - dozimetru</t>
  </si>
  <si>
    <t>factor de imprastiere</t>
  </si>
  <si>
    <t>Spital:</t>
  </si>
  <si>
    <t>Echipament RX:</t>
  </si>
  <si>
    <t>Data:</t>
  </si>
  <si>
    <t>Dozimetru:</t>
  </si>
  <si>
    <t>coeficientul de calibrare a camerei de ionizare</t>
  </si>
  <si>
    <t xml:space="preserve">factorul de corectie al fasciculului </t>
  </si>
  <si>
    <t>Tipul de examinare:</t>
  </si>
  <si>
    <t>Doza medie glandulara MGD (mGy)</t>
  </si>
  <si>
    <t>Mo/Mo</t>
  </si>
  <si>
    <t>Mo/Rh</t>
  </si>
  <si>
    <t>Rh/Rh</t>
  </si>
  <si>
    <t>W/Rh</t>
  </si>
  <si>
    <t>M = media valorilor inregistrate de dozimetru</t>
  </si>
  <si>
    <t>factorul de corecţie a calităţii fasciculului</t>
  </si>
  <si>
    <t xml:space="preserve">FSD=distanţǎ dintre focarul tubului RX şi suportul pentru sân, </t>
  </si>
  <si>
    <t>d = grosimea sânului comprimat</t>
  </si>
  <si>
    <t>g = factorul de conversie care transformă kerma în aer (fără retoîmprăştiere) pentru sânul standard în doză medie glandulară MGD</t>
  </si>
  <si>
    <t>c = coeficient ce corecteazǎ diferenţele de glandularitate dintre sânul standard, de glandularitate 50%, şi sânul pacientului</t>
  </si>
  <si>
    <t>s = factor de corecţie spectralǎ</t>
  </si>
  <si>
    <t>Tabel 3: Valorile pentru primul strat de înjumătăţire HVL (mm Al) pentru diferite combinaţii ţintă-filtru</t>
  </si>
  <si>
    <t>Combinatia tinta-filtru:</t>
  </si>
  <si>
    <t>HVL (mm Al)</t>
  </si>
  <si>
    <t>Tabel 4: Valorile corespunzătoare pentru factorul de conversie „g” care transformă kerma în aer (fără retoîmprăştiere) pentru sânul standard în doză medie glandulară MGD</t>
  </si>
  <si>
    <t>HVL</t>
  </si>
  <si>
    <t>(mmAl)</t>
  </si>
  <si>
    <t>g (mGy/mGy)</t>
  </si>
  <si>
    <t>g (mGy/mGy) pentru un sân de grosime (in cm):</t>
  </si>
  <si>
    <t>Col1_d</t>
  </si>
  <si>
    <t>Col2_d</t>
  </si>
  <si>
    <t>Rd1_HVL</t>
  </si>
  <si>
    <t>Rd2_HVL</t>
  </si>
  <si>
    <t>F1</t>
  </si>
  <si>
    <t>F2</t>
  </si>
  <si>
    <t xml:space="preserve">Tabel 5: Factorul de corecţie „c” pentru glandularităţi cuprinse între 0 şi 100% în regiunea centrală a sânului, cu grosimea sânului variind între 2 şi 11 cm </t>
  </si>
  <si>
    <t>Grosimea</t>
  </si>
  <si>
    <t>sânului (cm)</t>
  </si>
  <si>
    <t>Glandularitatea sânului (%)</t>
  </si>
  <si>
    <t>Tabel 6: Coeficientul „s”  pentru diferite combinaţii ţintă-filtru</t>
  </si>
  <si>
    <t>Combinaţie ţintă-filtru</t>
  </si>
  <si>
    <t>Coef. s</t>
  </si>
  <si>
    <t>Coeficientul „s”</t>
  </si>
  <si>
    <t>Factor corectie glandularitate "c"</t>
  </si>
  <si>
    <t>gl</t>
  </si>
  <si>
    <t>g</t>
  </si>
  <si>
    <t>HVLinf</t>
  </si>
  <si>
    <t>HVLsup</t>
  </si>
  <si>
    <t>gl inf</t>
  </si>
  <si>
    <t>gl sup</t>
  </si>
  <si>
    <t>rand g inf =</t>
  </si>
  <si>
    <t>rand g sup =</t>
  </si>
  <si>
    <t>Glandularitatea sanului (%)</t>
  </si>
  <si>
    <t>HVL inf</t>
  </si>
  <si>
    <t>Rand HVL inf</t>
  </si>
  <si>
    <t>Rand d inf</t>
  </si>
  <si>
    <t>Rand d sup</t>
  </si>
  <si>
    <t>d inf</t>
  </si>
  <si>
    <t>d sup</t>
  </si>
  <si>
    <t>c-isi</t>
  </si>
  <si>
    <t>c-iss</t>
  </si>
  <si>
    <t>c-iii</t>
  </si>
  <si>
    <t>c-iis</t>
  </si>
  <si>
    <t>c-ii</t>
  </si>
  <si>
    <t>c-is</t>
  </si>
  <si>
    <t>c-i</t>
  </si>
  <si>
    <t>Rand HVL sup</t>
  </si>
  <si>
    <t>c-sii</t>
  </si>
  <si>
    <t>c-sis</t>
  </si>
  <si>
    <t>c-ssi</t>
  </si>
  <si>
    <t>c-sss</t>
  </si>
  <si>
    <t>c-si</t>
  </si>
  <si>
    <t>c-ss</t>
  </si>
  <si>
    <t>c-s</t>
  </si>
  <si>
    <t xml:space="preserve">Trasarea curbei de randament pentru tubul RX. </t>
  </si>
  <si>
    <t>De exemplu: Se vor face masuratori pentru intervalul 40-140 kV, cu pasul de 10 kV, la FDD de 100 cm (sau 50 cm in functie de echipamentul RX)</t>
  </si>
  <si>
    <t>Daca sunt mai putine masuratori, de exemplu doar pentru 40 kV, 60 kV, 80 kV, 100 kV si 120 kV, restul randurilor se sterg (Click dreapta pe capul randului si Delete pentru stergerea intregului rand)</t>
  </si>
  <si>
    <t>Acest fisier poate fi folosit ca un template. Spatiile marcate cu galben trebuie completate cu datele specifice fiecarei examinari. Nu se intervine asupra spatiilor marcate cu alte culori</t>
  </si>
  <si>
    <t xml:space="preserve"> Kerma in aer la suprafata de intrare (piele) - ESAK</t>
  </si>
  <si>
    <t>FDD = distanta focar - dozimetru</t>
  </si>
  <si>
    <t>Daca sunt mai putine masuratori, de exemplu doar pentru 24 kV, 26 kV, 28 kV, 30 kV, restul randurilor se sterg (Click dreapta pe capul randului si Delete pentru stergerea intregului rand)</t>
  </si>
  <si>
    <r>
      <t>MGD (mGy) = Y (kV</t>
    </r>
    <r>
      <rPr>
        <b/>
        <vertAlign val="subscript"/>
        <sz val="14"/>
        <rFont val="Arial"/>
        <family val="2"/>
      </rPr>
      <t>pacient</t>
    </r>
    <r>
      <rPr>
        <b/>
        <sz val="14"/>
        <rFont val="Arial"/>
        <family val="2"/>
      </rPr>
      <t>, D1) x mAs</t>
    </r>
    <r>
      <rPr>
        <b/>
        <vertAlign val="subscript"/>
        <sz val="14"/>
        <rFont val="Arial"/>
        <family val="2"/>
      </rPr>
      <t>pacient</t>
    </r>
    <r>
      <rPr>
        <b/>
        <sz val="14"/>
        <rFont val="Arial"/>
        <family val="2"/>
      </rPr>
      <t xml:space="preserve">  x [D1/D2]</t>
    </r>
    <r>
      <rPr>
        <b/>
        <vertAlign val="superscript"/>
        <sz val="14"/>
        <rFont val="Arial"/>
        <family val="2"/>
      </rPr>
      <t>2</t>
    </r>
    <r>
      <rPr>
        <b/>
        <sz val="14"/>
        <rFont val="Arial"/>
        <family val="2"/>
      </rPr>
      <t xml:space="preserve">  x  g x c x s</t>
    </r>
  </si>
  <si>
    <t>FSD (cm)</t>
  </si>
  <si>
    <t>D1 (cm)</t>
  </si>
  <si>
    <t>d (cm)</t>
  </si>
  <si>
    <t>D2 (cm)</t>
  </si>
  <si>
    <t xml:space="preserve">Se vor face masuratori pentru intervalul 24-34 kV, cu pasul de 1 kV, cu fantoma PMMA de 4.5 cm </t>
  </si>
  <si>
    <t>MGD (mGy)</t>
  </si>
  <si>
    <t>Y(kVp) (mGy/mAs)</t>
  </si>
  <si>
    <t>FSD=</t>
  </si>
  <si>
    <t>distanta focar tub RX - suport san (cm)</t>
  </si>
</sst>
</file>

<file path=xl/styles.xml><?xml version="1.0" encoding="utf-8"?>
<styleSheet xmlns="http://schemas.openxmlformats.org/spreadsheetml/2006/main">
  <numFmts count="2">
    <numFmt numFmtId="164" formatCode="0.0"/>
    <numFmt numFmtId="165" formatCode="0.0000"/>
  </numFmts>
  <fonts count="19">
    <font>
      <sz val="10"/>
      <name val="Arial"/>
    </font>
    <font>
      <sz val="8"/>
      <name val="Arial"/>
      <family val="2"/>
    </font>
    <font>
      <b/>
      <sz val="10"/>
      <name val="Arial"/>
      <family val="2"/>
    </font>
    <font>
      <sz val="10"/>
      <name val="Arial"/>
      <family val="2"/>
    </font>
    <font>
      <b/>
      <sz val="11"/>
      <color theme="1"/>
      <name val="Calibri"/>
      <family val="2"/>
      <scheme val="minor"/>
    </font>
    <font>
      <b/>
      <sz val="18"/>
      <color rgb="FFFF0000"/>
      <name val="Calibri"/>
      <family val="2"/>
      <scheme val="minor"/>
    </font>
    <font>
      <b/>
      <sz val="10"/>
      <color theme="9" tint="-0.499984740745262"/>
      <name val="Arial"/>
      <family val="2"/>
    </font>
    <font>
      <b/>
      <sz val="10"/>
      <color rgb="FF00B0F0"/>
      <name val="Arial"/>
      <family val="2"/>
    </font>
    <font>
      <b/>
      <sz val="10"/>
      <color rgb="FF0070C0"/>
      <name val="Arial"/>
      <family val="2"/>
    </font>
    <font>
      <b/>
      <u/>
      <sz val="10"/>
      <name val="Arial"/>
      <family val="2"/>
    </font>
    <font>
      <sz val="12"/>
      <name val="Arial"/>
      <family val="2"/>
    </font>
    <font>
      <b/>
      <sz val="10"/>
      <color rgb="FFFF0000"/>
      <name val="Arial"/>
      <family val="2"/>
    </font>
    <font>
      <b/>
      <sz val="10"/>
      <color theme="0" tint="-0.249977111117893"/>
      <name val="Arial"/>
      <family val="2"/>
    </font>
    <font>
      <b/>
      <sz val="14"/>
      <name val="Arial"/>
      <family val="2"/>
    </font>
    <font>
      <b/>
      <vertAlign val="subscript"/>
      <sz val="14"/>
      <name val="Arial"/>
      <family val="2"/>
    </font>
    <font>
      <b/>
      <vertAlign val="superscript"/>
      <sz val="14"/>
      <name val="Arial"/>
      <family val="2"/>
    </font>
    <font>
      <b/>
      <i/>
      <sz val="10"/>
      <name val="Arial"/>
      <family val="2"/>
    </font>
    <font>
      <b/>
      <sz val="11"/>
      <color rgb="FF0070C0"/>
      <name val="Arial"/>
      <family val="2"/>
    </font>
    <font>
      <b/>
      <sz val="12"/>
      <color rgb="FF0070C0"/>
      <name val="Arial"/>
      <family val="2"/>
    </font>
  </fonts>
  <fills count="12">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42"/>
        <bgColor indexed="64"/>
      </patternFill>
    </fill>
    <fill>
      <patternFill patternType="solid">
        <fgColor indexed="4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808080"/>
      </right>
      <top style="medium">
        <color indexed="64"/>
      </top>
      <bottom/>
      <diagonal/>
    </border>
    <border>
      <left style="medium">
        <color indexed="64"/>
      </left>
      <right style="medium">
        <color rgb="FF808080"/>
      </right>
      <top/>
      <bottom style="medium">
        <color rgb="FFFFFFFF"/>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808080"/>
      </top>
      <bottom style="medium">
        <color rgb="FFFFFFFF"/>
      </bottom>
      <diagonal/>
    </border>
    <border>
      <left style="medium">
        <color rgb="FF808080"/>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3">
    <xf numFmtId="0" fontId="0" fillId="0" borderId="0" xfId="0"/>
    <xf numFmtId="0" fontId="2" fillId="0" borderId="0" xfId="0" applyFont="1"/>
    <xf numFmtId="0" fontId="3" fillId="0" borderId="0" xfId="0" applyFont="1"/>
    <xf numFmtId="0" fontId="3" fillId="0" borderId="0" xfId="0" applyFont="1" applyBorder="1"/>
    <xf numFmtId="0" fontId="3" fillId="2" borderId="1" xfId="0" applyFont="1" applyFill="1" applyBorder="1" applyAlignment="1">
      <alignment horizontal="center"/>
    </xf>
    <xf numFmtId="0" fontId="2" fillId="3" borderId="1" xfId="0" applyFont="1" applyFill="1" applyBorder="1" applyAlignment="1">
      <alignment horizontal="right"/>
    </xf>
    <xf numFmtId="0" fontId="2" fillId="0" borderId="1" xfId="0" applyFont="1" applyFill="1" applyBorder="1" applyAlignment="1">
      <alignment horizontal="right"/>
    </xf>
    <xf numFmtId="0" fontId="2" fillId="0" borderId="0" xfId="0" applyFont="1" applyBorder="1" applyAlignment="1">
      <alignment horizontal="left"/>
    </xf>
    <xf numFmtId="0" fontId="0" fillId="2" borderId="1" xfId="0" applyFill="1" applyBorder="1" applyAlignment="1">
      <alignment horizontal="center"/>
    </xf>
    <xf numFmtId="0" fontId="0" fillId="0" borderId="0" xfId="0" applyAlignment="1">
      <alignment horizontal="right"/>
    </xf>
    <xf numFmtId="0" fontId="2" fillId="3" borderId="1" xfId="0" applyFont="1" applyFill="1" applyBorder="1" applyAlignment="1">
      <alignment horizontal="left"/>
    </xf>
    <xf numFmtId="0" fontId="2" fillId="2" borderId="1" xfId="0"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xf numFmtId="0" fontId="0" fillId="0" borderId="0" xfId="0" applyFill="1"/>
    <xf numFmtId="0" fontId="0" fillId="2" borderId="3" xfId="0" applyFill="1" applyBorder="1" applyAlignment="1">
      <alignment horizontal="center"/>
    </xf>
    <xf numFmtId="0" fontId="0" fillId="2" borderId="4" xfId="0" applyFill="1" applyBorder="1" applyAlignment="1">
      <alignment horizontal="center"/>
    </xf>
    <xf numFmtId="164" fontId="0" fillId="4" borderId="4" xfId="0" applyNumberFormat="1" applyFill="1" applyBorder="1" applyAlignment="1">
      <alignment horizontal="center"/>
    </xf>
    <xf numFmtId="2" fontId="0" fillId="4" borderId="4" xfId="0" applyNumberFormat="1" applyFill="1" applyBorder="1" applyAlignment="1">
      <alignment horizontal="center"/>
    </xf>
    <xf numFmtId="2" fontId="0" fillId="5" borderId="4" xfId="0" applyNumberFormat="1" applyFill="1" applyBorder="1" applyAlignment="1">
      <alignment horizontal="center"/>
    </xf>
    <xf numFmtId="0" fontId="2" fillId="3" borderId="5" xfId="0" applyFont="1" applyFill="1" applyBorder="1" applyAlignment="1">
      <alignment horizontal="center" vertical="center" wrapText="1"/>
    </xf>
    <xf numFmtId="0" fontId="2" fillId="3" borderId="2" xfId="0" applyFont="1" applyFill="1" applyBorder="1"/>
    <xf numFmtId="0" fontId="5" fillId="0" borderId="0" xfId="0" applyFont="1"/>
    <xf numFmtId="0" fontId="4" fillId="0" borderId="0" xfId="0" applyFont="1"/>
    <xf numFmtId="0" fontId="3" fillId="0" borderId="0" xfId="0" applyFont="1" applyFill="1"/>
    <xf numFmtId="0" fontId="3" fillId="4" borderId="4"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6" fillId="0" borderId="0" xfId="0" applyFont="1"/>
    <xf numFmtId="0" fontId="7" fillId="0" borderId="0" xfId="0" applyFont="1"/>
    <xf numFmtId="0" fontId="8" fillId="0" borderId="0" xfId="0" applyFont="1"/>
    <xf numFmtId="165" fontId="0" fillId="5" borderId="4" xfId="0" applyNumberFormat="1" applyFill="1" applyBorder="1" applyAlignment="1">
      <alignment horizontal="center"/>
    </xf>
    <xf numFmtId="0" fontId="3" fillId="0" borderId="0" xfId="0"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left"/>
      <protection locked="0"/>
    </xf>
    <xf numFmtId="0" fontId="2" fillId="0" borderId="0" xfId="0" applyFont="1" applyFill="1" applyBorder="1" applyAlignment="1" applyProtection="1">
      <alignment horizontal="right"/>
      <protection locked="0"/>
    </xf>
    <xf numFmtId="0" fontId="3" fillId="0" borderId="0" xfId="0" applyFont="1" applyFill="1" applyBorder="1" applyAlignment="1" applyProtection="1">
      <alignment horizontal="left"/>
      <protection locked="0"/>
    </xf>
    <xf numFmtId="2" fontId="3" fillId="2" borderId="1"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Border="1" applyProtection="1">
      <protection locked="0"/>
    </xf>
    <xf numFmtId="0" fontId="9" fillId="0" borderId="0" xfId="0" applyFont="1" applyProtection="1">
      <protection locked="0"/>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top" wrapText="1"/>
    </xf>
    <xf numFmtId="2" fontId="3" fillId="4" borderId="1" xfId="0" applyNumberFormat="1" applyFont="1" applyFill="1" applyBorder="1" applyAlignment="1" applyProtection="1">
      <alignment horizontal="center"/>
    </xf>
    <xf numFmtId="2" fontId="3" fillId="5" borderId="1" xfId="0" applyNumberFormat="1" applyFont="1" applyFill="1" applyBorder="1" applyAlignment="1" applyProtection="1">
      <alignment horizontal="center"/>
    </xf>
    <xf numFmtId="0" fontId="2" fillId="3" borderId="1" xfId="0" applyFont="1" applyFill="1" applyBorder="1" applyAlignment="1" applyProtection="1">
      <alignment horizontal="right"/>
    </xf>
    <xf numFmtId="0" fontId="3" fillId="3" borderId="2" xfId="0" applyFont="1" applyFill="1" applyBorder="1" applyProtection="1"/>
    <xf numFmtId="0" fontId="2" fillId="0" borderId="0" xfId="0" applyFont="1" applyProtection="1"/>
    <xf numFmtId="0" fontId="0" fillId="6" borderId="0" xfId="0" applyFill="1"/>
    <xf numFmtId="0" fontId="3" fillId="0" borderId="0" xfId="0" applyFont="1" applyBorder="1" applyAlignment="1" applyProtection="1">
      <protection locked="0"/>
    </xf>
    <xf numFmtId="0" fontId="3" fillId="7" borderId="4" xfId="0" applyFont="1" applyFill="1" applyBorder="1" applyAlignment="1">
      <alignment horizontal="center"/>
    </xf>
    <xf numFmtId="0" fontId="0" fillId="6" borderId="1" xfId="0" applyFill="1" applyBorder="1"/>
    <xf numFmtId="0" fontId="0" fillId="0" borderId="0" xfId="0" applyAlignment="1">
      <alignment horizontal="center"/>
    </xf>
    <xf numFmtId="165" fontId="3" fillId="5" borderId="4" xfId="0" applyNumberFormat="1" applyFont="1" applyFill="1" applyBorder="1" applyAlignment="1">
      <alignment horizontal="center"/>
    </xf>
    <xf numFmtId="0" fontId="2" fillId="3"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8" borderId="1" xfId="0" applyFill="1" applyBorder="1"/>
    <xf numFmtId="0" fontId="0" fillId="6" borderId="0" xfId="0" applyFill="1" applyAlignment="1">
      <alignment horizont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horizontal="right" vertical="center" wrapText="1"/>
    </xf>
    <xf numFmtId="0" fontId="2" fillId="3" borderId="6" xfId="0" applyFont="1" applyFill="1" applyBorder="1" applyAlignment="1">
      <alignment horizontal="center" vertical="center" wrapText="1"/>
    </xf>
    <xf numFmtId="0" fontId="0" fillId="9" borderId="0" xfId="0" applyFill="1"/>
    <xf numFmtId="0" fontId="0" fillId="9" borderId="0" xfId="0" applyFill="1" applyAlignment="1">
      <alignment horizontal="center"/>
    </xf>
    <xf numFmtId="0" fontId="0" fillId="7" borderId="0" xfId="0" applyFill="1"/>
    <xf numFmtId="0" fontId="3" fillId="10" borderId="4" xfId="0" applyFont="1" applyFill="1" applyBorder="1" applyAlignment="1">
      <alignment horizontal="center"/>
    </xf>
    <xf numFmtId="0" fontId="11" fillId="0" borderId="0" xfId="0" applyFont="1" applyBorder="1" applyAlignment="1" applyProtection="1">
      <alignment horizontal="left"/>
      <protection locked="0"/>
    </xf>
    <xf numFmtId="0" fontId="12" fillId="0" borderId="0" xfId="0" applyFont="1" applyProtection="1"/>
    <xf numFmtId="0" fontId="2" fillId="3" borderId="1" xfId="0" applyFont="1" applyFill="1" applyBorder="1" applyAlignment="1" applyProtection="1">
      <alignment horizontal="left"/>
    </xf>
    <xf numFmtId="0" fontId="0" fillId="11" borderId="0" xfId="0" applyFill="1"/>
    <xf numFmtId="0" fontId="2" fillId="11" borderId="0" xfId="0" applyFont="1" applyFill="1"/>
    <xf numFmtId="0" fontId="10" fillId="11" borderId="0" xfId="0" applyFont="1" applyFill="1"/>
    <xf numFmtId="0" fontId="13" fillId="11" borderId="0" xfId="0" applyFont="1" applyFill="1" applyAlignment="1">
      <alignment horizontal="left" vertical="center" indent="4"/>
    </xf>
    <xf numFmtId="0" fontId="2" fillId="0" borderId="0" xfId="0" applyFont="1" applyAlignment="1">
      <alignment vertical="center"/>
    </xf>
    <xf numFmtId="0" fontId="16" fillId="0" borderId="0" xfId="0" applyFont="1" applyBorder="1" applyAlignment="1" applyProtection="1">
      <protection locked="0"/>
    </xf>
    <xf numFmtId="0" fontId="2" fillId="3" borderId="0" xfId="0" applyFont="1" applyFill="1" applyBorder="1" applyAlignment="1" applyProtection="1"/>
    <xf numFmtId="0" fontId="2" fillId="3" borderId="0" xfId="0" applyFont="1" applyFill="1" applyBorder="1" applyAlignment="1" applyProtection="1">
      <alignment horizontal="right"/>
    </xf>
    <xf numFmtId="0" fontId="18" fillId="0" borderId="0" xfId="0" applyFont="1"/>
    <xf numFmtId="0" fontId="17" fillId="0" borderId="0" xfId="0" applyFont="1" applyProtection="1">
      <protection locked="0"/>
    </xf>
    <xf numFmtId="0" fontId="18" fillId="0" borderId="0" xfId="0" applyFont="1" applyProtection="1">
      <protection locked="0"/>
    </xf>
    <xf numFmtId="0" fontId="2" fillId="3" borderId="1" xfId="0" applyFont="1" applyFill="1" applyBorder="1" applyAlignment="1" applyProtection="1">
      <alignment horizontal="left" wrapText="1"/>
    </xf>
    <xf numFmtId="0" fontId="0" fillId="0" borderId="1" xfId="0" applyBorder="1" applyAlignment="1" applyProtection="1">
      <alignment wrapText="1"/>
    </xf>
    <xf numFmtId="0" fontId="2" fillId="6" borderId="3" xfId="0" applyFont="1" applyFill="1" applyBorder="1" applyAlignment="1" applyProtection="1">
      <protection locked="0"/>
    </xf>
    <xf numFmtId="0" fontId="0" fillId="0" borderId="3" xfId="0" applyBorder="1" applyAlignment="1"/>
    <xf numFmtId="0" fontId="2" fillId="6" borderId="1" xfId="0" applyFont="1" applyFill="1" applyBorder="1" applyAlignment="1" applyProtection="1">
      <protection locked="0"/>
    </xf>
    <xf numFmtId="0" fontId="0" fillId="0" borderId="1" xfId="0" applyBorder="1" applyAlignment="1"/>
    <xf numFmtId="49" fontId="2" fillId="3" borderId="1" xfId="0" applyNumberFormat="1" applyFont="1" applyFill="1" applyBorder="1" applyAlignment="1">
      <alignment wrapText="1"/>
    </xf>
    <xf numFmtId="49" fontId="0" fillId="0" borderId="1" xfId="0" applyNumberFormat="1" applyBorder="1" applyAlignment="1"/>
    <xf numFmtId="0" fontId="2" fillId="3" borderId="1" xfId="0" applyFont="1" applyFill="1" applyBorder="1" applyAlignment="1" applyProtection="1"/>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sz="1000" b="1">
                <a:solidFill>
                  <a:sysClr val="windowText" lastClr="000000"/>
                </a:solidFill>
              </a:rPr>
              <a:t>randamentul tubului RX</a:t>
            </a:r>
          </a:p>
        </c:rich>
      </c:tx>
      <c:layout>
        <c:manualLayout>
          <c:xMode val="edge"/>
          <c:yMode val="edge"/>
          <c:x val="0.40703526604628965"/>
          <c:y val="4.9834231247409877E-2"/>
        </c:manualLayout>
      </c:layout>
      <c:spPr>
        <a:noFill/>
        <a:ln w="25400">
          <a:noFill/>
        </a:ln>
      </c:spPr>
    </c:title>
    <c:plotArea>
      <c:layout>
        <c:manualLayout>
          <c:layoutTarget val="inner"/>
          <c:xMode val="edge"/>
          <c:yMode val="edge"/>
          <c:x val="0.15075376884422112"/>
          <c:y val="0.19269134248361985"/>
          <c:w val="0.7864321608040199"/>
          <c:h val="0.62458573080897462"/>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ly"/>
            <c:order val="2"/>
            <c:dispRSqr val="1"/>
            <c:dispEq val="1"/>
            <c:trendlineLbl>
              <c:layout>
                <c:manualLayout>
                  <c:x val="-0.30693262689942308"/>
                  <c:y val="-7.2410111091688129E-2"/>
                </c:manualLayout>
              </c:layout>
              <c:tx>
                <c:rich>
                  <a:bodyPr/>
                  <a:lstStyle/>
                  <a:p>
                    <a:pPr>
                      <a:defRPr sz="800" b="0" i="0" u="none" strike="noStrike" baseline="0">
                        <a:solidFill>
                          <a:srgbClr val="000000"/>
                        </a:solidFill>
                        <a:latin typeface="Arial"/>
                        <a:ea typeface="Arial"/>
                        <a:cs typeface="Arial"/>
                      </a:defRPr>
                    </a:pPr>
                    <a:r>
                      <a:rPr lang="en-US" sz="1000" b="1" baseline="0">
                        <a:solidFill>
                          <a:sysClr val="windowText" lastClr="000000"/>
                        </a:solidFill>
                      </a:rPr>
                      <a:t>y = 5E-06x</a:t>
                    </a:r>
                    <a:r>
                      <a:rPr lang="en-US" sz="1000" b="1" baseline="30000">
                        <a:solidFill>
                          <a:sysClr val="windowText" lastClr="000000"/>
                        </a:solidFill>
                      </a:rPr>
                      <a:t>2</a:t>
                    </a:r>
                    <a:r>
                      <a:rPr lang="en-US" sz="1000" b="1" baseline="0">
                        <a:solidFill>
                          <a:sysClr val="windowText" lastClr="000000"/>
                        </a:solidFill>
                      </a:rPr>
                      <a:t> + 0.0006x - 0.0163</a:t>
                    </a:r>
                    <a:endParaRPr lang="en-US" sz="1000" b="1">
                      <a:solidFill>
                        <a:sysClr val="windowText" lastClr="000000"/>
                      </a:solidFill>
                    </a:endParaRPr>
                  </a:p>
                </c:rich>
              </c:tx>
              <c:numFmt formatCode="General" sourceLinked="0"/>
              <c:spPr>
                <a:noFill/>
                <a:ln w="25400">
                  <a:noFill/>
                </a:ln>
              </c:spPr>
            </c:trendlineLbl>
          </c:trendline>
          <c:xVal>
            <c:numRef>
              <c:f>Randamentul!$C$19:$C$30</c:f>
              <c:numCache>
                <c:formatCode>General</c:formatCode>
                <c:ptCount val="12"/>
                <c:pt idx="0">
                  <c:v>40</c:v>
                </c:pt>
                <c:pt idx="1">
                  <c:v>50</c:v>
                </c:pt>
                <c:pt idx="2">
                  <c:v>60</c:v>
                </c:pt>
                <c:pt idx="3">
                  <c:v>70</c:v>
                </c:pt>
                <c:pt idx="4">
                  <c:v>81</c:v>
                </c:pt>
                <c:pt idx="5">
                  <c:v>90</c:v>
                </c:pt>
                <c:pt idx="6">
                  <c:v>102</c:v>
                </c:pt>
                <c:pt idx="7">
                  <c:v>117</c:v>
                </c:pt>
                <c:pt idx="8">
                  <c:v>125</c:v>
                </c:pt>
                <c:pt idx="9">
                  <c:v>130</c:v>
                </c:pt>
                <c:pt idx="10">
                  <c:v>140</c:v>
                </c:pt>
                <c:pt idx="11">
                  <c:v>150</c:v>
                </c:pt>
              </c:numCache>
            </c:numRef>
          </c:xVal>
          <c:yVal>
            <c:numRef>
              <c:f>Randamentul!$G$19:$G$30</c:f>
              <c:numCache>
                <c:formatCode>0.00</c:formatCode>
                <c:ptCount val="12"/>
                <c:pt idx="0">
                  <c:v>2.1000000000000001E-2</c:v>
                </c:pt>
                <c:pt idx="1">
                  <c:v>2.4E-2</c:v>
                </c:pt>
                <c:pt idx="2">
                  <c:v>3.6400000000000002E-2</c:v>
                </c:pt>
                <c:pt idx="3">
                  <c:v>4.9599999999999998E-2</c:v>
                </c:pt>
                <c:pt idx="4">
                  <c:v>6.5599999999999992E-2</c:v>
                </c:pt>
                <c:pt idx="5">
                  <c:v>7.980000000000001E-2</c:v>
                </c:pt>
                <c:pt idx="6">
                  <c:v>0.10009999999999999</c:v>
                </c:pt>
                <c:pt idx="7">
                  <c:v>0.1125</c:v>
                </c:pt>
                <c:pt idx="8">
                  <c:v>0.14230000000000001</c:v>
                </c:pt>
                <c:pt idx="9">
                  <c:v>0.15689999999999998</c:v>
                </c:pt>
                <c:pt idx="10">
                  <c:v>0.16850000000000001</c:v>
                </c:pt>
                <c:pt idx="11">
                  <c:v>0.18</c:v>
                </c:pt>
              </c:numCache>
            </c:numRef>
          </c:yVal>
        </c:ser>
        <c:dLbls/>
        <c:axId val="59229312"/>
        <c:axId val="59231232"/>
      </c:scatterChart>
      <c:valAx>
        <c:axId val="59229312"/>
        <c:scaling>
          <c:orientation val="minMax"/>
          <c:min val="20"/>
        </c:scaling>
        <c:axPos val="b"/>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n-US"/>
                  <a:t>kVp</a:t>
                </a:r>
              </a:p>
            </c:rich>
          </c:tx>
          <c:layout>
            <c:manualLayout>
              <c:xMode val="edge"/>
              <c:yMode val="edge"/>
              <c:x val="0.51507535194464327"/>
              <c:y val="0.9069780356402819"/>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231232"/>
        <c:crosses val="autoZero"/>
        <c:crossBetween val="midCat"/>
      </c:valAx>
      <c:valAx>
        <c:axId val="59231232"/>
        <c:scaling>
          <c:orientation val="minMax"/>
        </c:scaling>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n-US"/>
                  <a:t>Y(mGy/mAs)</a:t>
                </a:r>
              </a:p>
            </c:rich>
          </c:tx>
          <c:layout>
            <c:manualLayout>
              <c:xMode val="edge"/>
              <c:yMode val="edge"/>
              <c:x val="2.0100405631114288E-2"/>
              <c:y val="0.39534991020859239"/>
            </c:manualLayout>
          </c:layout>
          <c:spPr>
            <a:noFill/>
            <a:ln w="25400">
              <a:noFill/>
            </a:ln>
          </c:spPr>
        </c:title>
        <c:numFmt formatCode="0.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229312"/>
        <c:crosses val="autoZero"/>
        <c:crossBetween val="midCat"/>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sz="1000" b="1">
                <a:solidFill>
                  <a:sysClr val="windowText" lastClr="000000"/>
                </a:solidFill>
              </a:rPr>
              <a:t>randamentul tubului RX</a:t>
            </a:r>
          </a:p>
        </c:rich>
      </c:tx>
      <c:layout>
        <c:manualLayout>
          <c:xMode val="edge"/>
          <c:yMode val="edge"/>
          <c:x val="0.40703526604628965"/>
          <c:y val="4.9834231247409877E-2"/>
        </c:manualLayout>
      </c:layout>
      <c:spPr>
        <a:noFill/>
        <a:ln w="25400">
          <a:noFill/>
        </a:ln>
      </c:spPr>
    </c:title>
    <c:plotArea>
      <c:layout>
        <c:manualLayout>
          <c:layoutTarget val="inner"/>
          <c:xMode val="edge"/>
          <c:yMode val="edge"/>
          <c:x val="0.15075376884422112"/>
          <c:y val="0.19269134248361985"/>
          <c:w val="0.7864321608040199"/>
          <c:h val="0.62458573080897462"/>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ly"/>
            <c:order val="2"/>
            <c:dispEq val="1"/>
            <c:trendlineLbl>
              <c:layout>
                <c:manualLayout>
                  <c:x val="-0.30693262689942308"/>
                  <c:y val="-7.2410111091688129E-2"/>
                </c:manualLayout>
              </c:layout>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trendlineLbl>
          </c:trendline>
          <c:xVal>
            <c:numRef>
              <c:f>'Randament Mammo'!$D$21:$D$31</c:f>
              <c:numCache>
                <c:formatCode>General</c:formatCode>
                <c:ptCount val="11"/>
                <c:pt idx="0">
                  <c:v>24</c:v>
                </c:pt>
                <c:pt idx="1">
                  <c:v>25</c:v>
                </c:pt>
                <c:pt idx="2">
                  <c:v>26</c:v>
                </c:pt>
                <c:pt idx="3">
                  <c:v>27</c:v>
                </c:pt>
                <c:pt idx="4">
                  <c:v>28</c:v>
                </c:pt>
                <c:pt idx="5">
                  <c:v>29</c:v>
                </c:pt>
                <c:pt idx="6">
                  <c:v>30</c:v>
                </c:pt>
                <c:pt idx="7">
                  <c:v>31</c:v>
                </c:pt>
                <c:pt idx="8">
                  <c:v>32</c:v>
                </c:pt>
                <c:pt idx="9">
                  <c:v>33</c:v>
                </c:pt>
                <c:pt idx="10">
                  <c:v>34</c:v>
                </c:pt>
              </c:numCache>
            </c:numRef>
          </c:xVal>
          <c:yVal>
            <c:numRef>
              <c:f>'Randament Mammo'!$H$21:$H$31</c:f>
              <c:numCache>
                <c:formatCode>0.0000</c:formatCode>
                <c:ptCount val="11"/>
                <c:pt idx="0">
                  <c:v>0.03</c:v>
                </c:pt>
                <c:pt idx="1">
                  <c:v>3.15E-2</c:v>
                </c:pt>
                <c:pt idx="2">
                  <c:v>3.2000000000000001E-2</c:v>
                </c:pt>
                <c:pt idx="3">
                  <c:v>3.2750000000000001E-2</c:v>
                </c:pt>
                <c:pt idx="4">
                  <c:v>3.3500000000000002E-2</c:v>
                </c:pt>
                <c:pt idx="5">
                  <c:v>3.4500000000000003E-2</c:v>
                </c:pt>
                <c:pt idx="6">
                  <c:v>3.5499999999999997E-2</c:v>
                </c:pt>
                <c:pt idx="7">
                  <c:v>3.6000000000000004E-2</c:v>
                </c:pt>
                <c:pt idx="8">
                  <c:v>3.6499999999999998E-2</c:v>
                </c:pt>
                <c:pt idx="9">
                  <c:v>3.6749999999999998E-2</c:v>
                </c:pt>
                <c:pt idx="10">
                  <c:v>3.7499999999999999E-2</c:v>
                </c:pt>
              </c:numCache>
            </c:numRef>
          </c:yVal>
        </c:ser>
        <c:dLbls/>
        <c:axId val="60233216"/>
        <c:axId val="60235136"/>
      </c:scatterChart>
      <c:valAx>
        <c:axId val="60233216"/>
        <c:scaling>
          <c:orientation val="minMax"/>
          <c:min val="20"/>
        </c:scaling>
        <c:axPos val="b"/>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n-US"/>
                  <a:t>kVp</a:t>
                </a:r>
              </a:p>
            </c:rich>
          </c:tx>
          <c:layout>
            <c:manualLayout>
              <c:xMode val="edge"/>
              <c:yMode val="edge"/>
              <c:x val="0.51507535194464327"/>
              <c:y val="0.9069780356402819"/>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235136"/>
        <c:crosses val="autoZero"/>
        <c:crossBetween val="midCat"/>
      </c:valAx>
      <c:valAx>
        <c:axId val="60235136"/>
        <c:scaling>
          <c:orientation val="minMax"/>
        </c:scaling>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n-US"/>
                  <a:t>Y(mGy/mAs)</a:t>
                </a:r>
              </a:p>
            </c:rich>
          </c:tx>
          <c:layout>
            <c:manualLayout>
              <c:xMode val="edge"/>
              <c:yMode val="edge"/>
              <c:x val="2.0100405631114288E-2"/>
              <c:y val="0.39534991020859239"/>
            </c:manualLayout>
          </c:layout>
          <c:spPr>
            <a:noFill/>
            <a:ln w="25400">
              <a:noFill/>
            </a:ln>
          </c:spPr>
        </c:title>
        <c:numFmt formatCode="0.00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233216"/>
        <c:crosses val="autoZero"/>
        <c:crossBetween val="midCat"/>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wmf"/><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xdr:col>
      <xdr:colOff>568390</xdr:colOff>
      <xdr:row>33</xdr:row>
      <xdr:rowOff>48598</xdr:rowOff>
    </xdr:from>
    <xdr:to>
      <xdr:col>8</xdr:col>
      <xdr:colOff>379056</xdr:colOff>
      <xdr:row>57</xdr:row>
      <xdr:rowOff>145791</xdr:rowOff>
    </xdr:to>
    <xdr:graphicFrame macro="">
      <xdr:nvGraphicFramePr>
        <xdr:cNvPr id="14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583164</xdr:colOff>
      <xdr:row>8</xdr:row>
      <xdr:rowOff>145792</xdr:rowOff>
    </xdr:from>
    <xdr:to>
      <xdr:col>20</xdr:col>
      <xdr:colOff>31881</xdr:colOff>
      <xdr:row>33</xdr:row>
      <xdr:rowOff>77755</xdr:rowOff>
    </xdr:to>
    <xdr:grpSp>
      <xdr:nvGrpSpPr>
        <xdr:cNvPr id="1466" name="Group 7"/>
        <xdr:cNvGrpSpPr>
          <a:grpSpLocks noChangeAspect="1"/>
        </xdr:cNvGrpSpPr>
      </xdr:nvGrpSpPr>
      <xdr:grpSpPr bwMode="auto">
        <a:xfrm>
          <a:off x="8825205" y="1545384"/>
          <a:ext cx="4959610" cy="4227932"/>
          <a:chOff x="2858" y="6013"/>
          <a:chExt cx="5630" cy="3012"/>
        </a:xfrm>
      </xdr:grpSpPr>
      <xdr:sp macro="" textlink="">
        <xdr:nvSpPr>
          <xdr:cNvPr id="1467" name="AutoShape 8"/>
          <xdr:cNvSpPr>
            <a:spLocks noChangeAspect="1" noChangeArrowheads="1"/>
          </xdr:cNvSpPr>
        </xdr:nvSpPr>
        <xdr:spPr bwMode="auto">
          <a:xfrm>
            <a:off x="2858" y="6013"/>
            <a:ext cx="5630" cy="3012"/>
          </a:xfrm>
          <a:prstGeom prst="rect">
            <a:avLst/>
          </a:prstGeom>
          <a:solidFill>
            <a:srgbClr val="FFFFFF"/>
          </a:solidFill>
          <a:ln w="9525">
            <a:solidFill>
              <a:srgbClr val="000000"/>
            </a:solidFill>
            <a:miter lim="800000"/>
            <a:headEnd/>
            <a:tailEnd/>
          </a:ln>
        </xdr:spPr>
      </xdr:sp>
      <xdr:sp macro="" textlink="">
        <xdr:nvSpPr>
          <xdr:cNvPr id="1468" name="Line 9"/>
          <xdr:cNvSpPr>
            <a:spLocks noChangeShapeType="1"/>
          </xdr:cNvSpPr>
        </xdr:nvSpPr>
        <xdr:spPr bwMode="auto">
          <a:xfrm flipV="1">
            <a:off x="6000" y="6406"/>
            <a:ext cx="1" cy="2094"/>
          </a:xfrm>
          <a:prstGeom prst="line">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1469" name="Line 10"/>
          <xdr:cNvSpPr>
            <a:spLocks noChangeShapeType="1"/>
          </xdr:cNvSpPr>
        </xdr:nvSpPr>
        <xdr:spPr bwMode="auto">
          <a:xfrm flipH="1">
            <a:off x="5373" y="6406"/>
            <a:ext cx="627" cy="2609"/>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70" name="Line 11"/>
          <xdr:cNvSpPr>
            <a:spLocks noChangeShapeType="1"/>
          </xdr:cNvSpPr>
        </xdr:nvSpPr>
        <xdr:spPr bwMode="auto">
          <a:xfrm>
            <a:off x="6000" y="6406"/>
            <a:ext cx="683" cy="2609"/>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71" name="Line 12"/>
          <xdr:cNvSpPr>
            <a:spLocks noChangeShapeType="1"/>
          </xdr:cNvSpPr>
        </xdr:nvSpPr>
        <xdr:spPr bwMode="auto">
          <a:xfrm>
            <a:off x="4953" y="9024"/>
            <a:ext cx="2095" cy="1"/>
          </a:xfrm>
          <a:prstGeom prst="line">
            <a:avLst/>
          </a:prstGeom>
          <a:noFill/>
          <a:ln w="57150">
            <a:solidFill>
              <a:srgbClr val="808080"/>
            </a:solidFill>
            <a:round/>
            <a:headEnd/>
            <a:tailEnd/>
          </a:ln>
          <a:extLst>
            <a:ext uri="{909E8E84-426E-40DD-AFC4-6F175D3DCCD1}">
              <a14:hiddenFill xmlns:a14="http://schemas.microsoft.com/office/drawing/2010/main" xmlns="">
                <a:noFill/>
              </a14:hiddenFill>
            </a:ext>
          </a:extLst>
        </xdr:spPr>
      </xdr:sp>
      <xdr:sp macro="" textlink="">
        <xdr:nvSpPr>
          <xdr:cNvPr id="1472" name="Line 13"/>
          <xdr:cNvSpPr>
            <a:spLocks noChangeShapeType="1"/>
          </xdr:cNvSpPr>
        </xdr:nvSpPr>
        <xdr:spPr bwMode="auto">
          <a:xfrm>
            <a:off x="3120" y="6406"/>
            <a:ext cx="523" cy="1"/>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73" name="Line 14"/>
          <xdr:cNvSpPr>
            <a:spLocks noChangeShapeType="1"/>
          </xdr:cNvSpPr>
        </xdr:nvSpPr>
        <xdr:spPr bwMode="auto">
          <a:xfrm>
            <a:off x="3251" y="6406"/>
            <a:ext cx="1" cy="2618"/>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xmlns="">
                <a:noFill/>
              </a14:hiddenFill>
            </a:ext>
          </a:extLst>
        </xdr:spPr>
      </xdr:sp>
      <xdr:sp macro="" textlink="">
        <xdr:nvSpPr>
          <xdr:cNvPr id="1039" name="Text Box 15"/>
          <xdr:cNvSpPr txBox="1">
            <a:spLocks noChangeArrowheads="1"/>
          </xdr:cNvSpPr>
        </xdr:nvSpPr>
        <xdr:spPr bwMode="auto">
          <a:xfrm>
            <a:off x="2964" y="7190"/>
            <a:ext cx="861" cy="526"/>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lnSpc>
                <a:spcPts val="800"/>
              </a:lnSpc>
              <a:defRPr sz="1000"/>
            </a:pPr>
            <a:r>
              <a:rPr lang="en-US" sz="900" b="0" i="0" strike="noStrike">
                <a:solidFill>
                  <a:srgbClr val="000000"/>
                </a:solidFill>
                <a:latin typeface="Times New Roman"/>
                <a:cs typeface="Times New Roman"/>
              </a:rPr>
              <a:t>Distanta Focar Film/Detector</a:t>
            </a:r>
            <a:r>
              <a:rPr lang="en-US" sz="900" b="0" i="0" strike="noStrike" baseline="0">
                <a:solidFill>
                  <a:srgbClr val="000000"/>
                </a:solidFill>
                <a:latin typeface="Times New Roman"/>
                <a:cs typeface="Times New Roman"/>
              </a:rPr>
              <a:t> </a:t>
            </a:r>
            <a:r>
              <a:rPr lang="en-US" sz="900" b="0" i="0" strike="noStrike">
                <a:solidFill>
                  <a:srgbClr val="000000"/>
                </a:solidFill>
                <a:latin typeface="Times New Roman"/>
                <a:cs typeface="Times New Roman"/>
              </a:rPr>
              <a:t>FFD</a:t>
            </a:r>
            <a:r>
              <a:rPr lang="en-US" sz="800" b="0" i="0" strike="noStrike">
                <a:solidFill>
                  <a:srgbClr val="000000"/>
                </a:solidFill>
                <a:latin typeface="Times New Roman"/>
                <a:cs typeface="Times New Roman"/>
              </a:rPr>
              <a:t>)</a:t>
            </a:r>
          </a:p>
          <a:p>
            <a:pPr algn="l" rtl="1">
              <a:lnSpc>
                <a:spcPts val="800"/>
              </a:lnSpc>
              <a:defRPr sz="1000"/>
            </a:pPr>
            <a:endParaRPr lang="en-US" sz="800" b="0" i="0" strike="noStrike">
              <a:solidFill>
                <a:srgbClr val="000000"/>
              </a:solidFill>
              <a:latin typeface="Times New Roman"/>
              <a:cs typeface="Times New Roman"/>
            </a:endParaRPr>
          </a:p>
        </xdr:txBody>
      </xdr:sp>
      <xdr:sp macro="" textlink="">
        <xdr:nvSpPr>
          <xdr:cNvPr id="1475" name="Line 16"/>
          <xdr:cNvSpPr>
            <a:spLocks noChangeShapeType="1"/>
          </xdr:cNvSpPr>
        </xdr:nvSpPr>
        <xdr:spPr bwMode="auto">
          <a:xfrm>
            <a:off x="4036" y="6406"/>
            <a:ext cx="787" cy="1"/>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76" name="Line 17"/>
          <xdr:cNvSpPr>
            <a:spLocks noChangeShapeType="1"/>
          </xdr:cNvSpPr>
        </xdr:nvSpPr>
        <xdr:spPr bwMode="auto">
          <a:xfrm>
            <a:off x="4429" y="6406"/>
            <a:ext cx="1" cy="1833"/>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xmlns="">
                <a:noFill/>
              </a14:hiddenFill>
            </a:ext>
          </a:extLst>
        </xdr:spPr>
      </xdr:sp>
      <xdr:sp macro="" textlink="">
        <xdr:nvSpPr>
          <xdr:cNvPr id="1042" name="Text Box 18"/>
          <xdr:cNvSpPr txBox="1">
            <a:spLocks noChangeArrowheads="1"/>
          </xdr:cNvSpPr>
        </xdr:nvSpPr>
        <xdr:spPr bwMode="auto">
          <a:xfrm>
            <a:off x="4135" y="7323"/>
            <a:ext cx="861" cy="463"/>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900" b="0" i="0" strike="noStrike">
                <a:solidFill>
                  <a:srgbClr val="000000"/>
                </a:solidFill>
                <a:latin typeface="Times New Roman"/>
                <a:cs typeface="Times New Roman"/>
              </a:rPr>
              <a:t>Distanta Focar - Dozimetru</a:t>
            </a:r>
            <a:r>
              <a:rPr lang="en-US" sz="900" b="0" i="0" strike="noStrike" baseline="0">
                <a:solidFill>
                  <a:srgbClr val="000000"/>
                </a:solidFill>
                <a:latin typeface="Times New Roman"/>
                <a:cs typeface="Times New Roman"/>
              </a:rPr>
              <a:t> FDD</a:t>
            </a:r>
            <a:endParaRPr lang="en-US" sz="900" b="0" i="0" strike="noStrike">
              <a:solidFill>
                <a:srgbClr val="000000"/>
              </a:solidFill>
              <a:latin typeface="Times New Roman"/>
              <a:cs typeface="Times New Roman"/>
            </a:endParaRPr>
          </a:p>
          <a:p>
            <a:pPr algn="l" rtl="1">
              <a:defRPr sz="1000"/>
            </a:pPr>
            <a:endParaRPr lang="en-US" sz="800" b="0" i="0" strike="noStrike">
              <a:solidFill>
                <a:srgbClr val="000000"/>
              </a:solidFill>
              <a:latin typeface="Times New Roman"/>
              <a:cs typeface="Times New Roman"/>
            </a:endParaRPr>
          </a:p>
        </xdr:txBody>
      </xdr:sp>
      <xdr:sp macro="" textlink="">
        <xdr:nvSpPr>
          <xdr:cNvPr id="1043" name="Text Box 19"/>
          <xdr:cNvSpPr txBox="1">
            <a:spLocks noChangeArrowheads="1"/>
          </xdr:cNvSpPr>
        </xdr:nvSpPr>
        <xdr:spPr bwMode="auto">
          <a:xfrm>
            <a:off x="6969" y="6978"/>
            <a:ext cx="987" cy="259"/>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lnSpc>
                <a:spcPts val="700"/>
              </a:lnSpc>
              <a:defRPr sz="1000"/>
            </a:pPr>
            <a:r>
              <a:rPr lang="en-US" sz="900" b="0" i="0" strike="noStrike">
                <a:solidFill>
                  <a:srgbClr val="000000"/>
                </a:solidFill>
                <a:latin typeface="Times New Roman"/>
                <a:cs typeface="Times New Roman"/>
              </a:rPr>
              <a:t>Dozimetru </a:t>
            </a:r>
          </a:p>
          <a:p>
            <a:pPr algn="l" rtl="1">
              <a:lnSpc>
                <a:spcPts val="700"/>
              </a:lnSpc>
              <a:defRPr sz="1000"/>
            </a:pPr>
            <a:endParaRPr lang="en-US" sz="800" b="0" i="0" strike="noStrike">
              <a:solidFill>
                <a:srgbClr val="000000"/>
              </a:solidFill>
              <a:latin typeface="Times New Roman"/>
              <a:cs typeface="Times New Roman"/>
            </a:endParaRPr>
          </a:p>
        </xdr:txBody>
      </xdr:sp>
      <xdr:sp macro="" textlink="">
        <xdr:nvSpPr>
          <xdr:cNvPr id="1479" name="Line 20"/>
          <xdr:cNvSpPr>
            <a:spLocks noChangeShapeType="1"/>
          </xdr:cNvSpPr>
        </xdr:nvSpPr>
        <xdr:spPr bwMode="auto">
          <a:xfrm flipV="1">
            <a:off x="6000" y="7215"/>
            <a:ext cx="944" cy="1024"/>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046" name="Text Box 22"/>
          <xdr:cNvSpPr txBox="1">
            <a:spLocks noChangeArrowheads="1"/>
          </xdr:cNvSpPr>
        </xdr:nvSpPr>
        <xdr:spPr bwMode="auto">
          <a:xfrm>
            <a:off x="6650" y="6146"/>
            <a:ext cx="1054" cy="51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900" b="0" i="0" strike="noStrike">
                <a:solidFill>
                  <a:srgbClr val="000000"/>
                </a:solidFill>
                <a:latin typeface="Times New Roman"/>
                <a:cs typeface="Times New Roman"/>
              </a:rPr>
              <a:t>Pozitia focarului tubului RX</a:t>
            </a:r>
          </a:p>
          <a:p>
            <a:pPr algn="l" rtl="1">
              <a:defRPr sz="1000"/>
            </a:pPr>
            <a:endParaRPr lang="en-US" sz="800" b="0" i="0" strike="noStrike">
              <a:solidFill>
                <a:srgbClr val="000000"/>
              </a:solidFill>
              <a:latin typeface="Times New Roman"/>
              <a:cs typeface="Times New Roman"/>
            </a:endParaRPr>
          </a:p>
          <a:p>
            <a:pPr algn="l" rtl="1">
              <a:defRPr sz="1000"/>
            </a:pPr>
            <a:endParaRPr lang="en-US" sz="800" b="0" i="0" strike="noStrike">
              <a:solidFill>
                <a:srgbClr val="000000"/>
              </a:solidFill>
              <a:latin typeface="Times New Roman"/>
              <a:cs typeface="Times New Roman"/>
            </a:endParaRPr>
          </a:p>
        </xdr:txBody>
      </xdr:sp>
      <xdr:sp macro="" textlink="">
        <xdr:nvSpPr>
          <xdr:cNvPr id="1481" name="Line 23"/>
          <xdr:cNvSpPr>
            <a:spLocks noChangeShapeType="1"/>
          </xdr:cNvSpPr>
        </xdr:nvSpPr>
        <xdr:spPr bwMode="auto">
          <a:xfrm>
            <a:off x="6000" y="6406"/>
            <a:ext cx="655" cy="1"/>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048" name="Text Box 24"/>
          <xdr:cNvSpPr txBox="1">
            <a:spLocks noChangeArrowheads="1"/>
          </xdr:cNvSpPr>
        </xdr:nvSpPr>
        <xdr:spPr bwMode="auto">
          <a:xfrm>
            <a:off x="7037" y="8311"/>
            <a:ext cx="600" cy="447"/>
          </a:xfrm>
          <a:prstGeom prst="rect">
            <a:avLst/>
          </a:prstGeom>
          <a:solidFill>
            <a:srgbClr val="FFFFFF"/>
          </a:solidFill>
          <a:ln w="9525">
            <a:noFill/>
            <a:miter lim="800000"/>
            <a:headEnd/>
            <a:tailEnd/>
          </a:ln>
        </xdr:spPr>
        <xdr:txBody>
          <a:bodyPr vertOverflow="clip" wrap="square" lIns="91440" tIns="45720" rIns="91440" bIns="45720" anchor="t" upright="1"/>
          <a:lstStyle/>
          <a:p>
            <a:pPr algn="l" rtl="1">
              <a:defRPr sz="1000"/>
            </a:pPr>
            <a:r>
              <a:rPr lang="en-US" sz="900" b="0" i="0" strike="noStrike">
                <a:solidFill>
                  <a:srgbClr val="000000"/>
                </a:solidFill>
                <a:latin typeface="Times New Roman"/>
                <a:cs typeface="Times New Roman"/>
              </a:rPr>
              <a:t>Masa pacient</a:t>
            </a:r>
          </a:p>
          <a:p>
            <a:pPr algn="l" rtl="1">
              <a:lnSpc>
                <a:spcPts val="800"/>
              </a:lnSpc>
              <a:defRPr sz="1000"/>
            </a:pPr>
            <a:endParaRPr lang="en-US" sz="800" b="0" i="0" strike="noStrike">
              <a:solidFill>
                <a:srgbClr val="000000"/>
              </a:solidFill>
              <a:latin typeface="Times New Roman"/>
              <a:cs typeface="Times New Roman"/>
            </a:endParaRPr>
          </a:p>
        </xdr:txBody>
      </xdr:sp>
      <xdr:sp macro="" textlink="">
        <xdr:nvSpPr>
          <xdr:cNvPr id="1483" name="Line 25"/>
          <xdr:cNvSpPr>
            <a:spLocks noChangeShapeType="1"/>
          </xdr:cNvSpPr>
        </xdr:nvSpPr>
        <xdr:spPr bwMode="auto">
          <a:xfrm flipV="1">
            <a:off x="6857" y="8578"/>
            <a:ext cx="262" cy="39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84" name="Line 26"/>
          <xdr:cNvSpPr>
            <a:spLocks noChangeShapeType="1"/>
          </xdr:cNvSpPr>
        </xdr:nvSpPr>
        <xdr:spPr bwMode="auto">
          <a:xfrm>
            <a:off x="3120" y="9024"/>
            <a:ext cx="393"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1485" name="Line 27"/>
          <xdr:cNvSpPr>
            <a:spLocks noChangeShapeType="1"/>
          </xdr:cNvSpPr>
        </xdr:nvSpPr>
        <xdr:spPr bwMode="auto">
          <a:xfrm>
            <a:off x="4239" y="8229"/>
            <a:ext cx="2007" cy="1"/>
          </a:xfrm>
          <a:prstGeom prst="line">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1486" name="Oval 28"/>
          <xdr:cNvSpPr>
            <a:spLocks noChangeArrowheads="1"/>
          </xdr:cNvSpPr>
        </xdr:nvSpPr>
        <xdr:spPr bwMode="auto">
          <a:xfrm>
            <a:off x="5897" y="8142"/>
            <a:ext cx="176" cy="87"/>
          </a:xfrm>
          <a:prstGeom prst="ellipse">
            <a:avLst/>
          </a:prstGeom>
          <a:solidFill>
            <a:srgbClr val="969696"/>
          </a:solidFill>
          <a:ln w="9525">
            <a:solidFill>
              <a:srgbClr val="00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238125</xdr:colOff>
      <xdr:row>15</xdr:row>
      <xdr:rowOff>133351</xdr:rowOff>
    </xdr:from>
    <xdr:to>
      <xdr:col>22</xdr:col>
      <xdr:colOff>533400</xdr:colOff>
      <xdr:row>36</xdr:row>
      <xdr:rowOff>149831</xdr:rowOff>
    </xdr:to>
    <xdr:grpSp>
      <xdr:nvGrpSpPr>
        <xdr:cNvPr id="2083" name="Group 9"/>
        <xdr:cNvGrpSpPr>
          <a:grpSpLocks/>
        </xdr:cNvGrpSpPr>
      </xdr:nvGrpSpPr>
      <xdr:grpSpPr bwMode="auto">
        <a:xfrm>
          <a:off x="10041383" y="2584166"/>
          <a:ext cx="6213618" cy="3569626"/>
          <a:chOff x="8658118" y="1970498"/>
          <a:chExt cx="6218006" cy="3094886"/>
        </a:xfrm>
      </xdr:grpSpPr>
      <xdr:pic>
        <xdr:nvPicPr>
          <xdr:cNvPr id="2084" name="Picture 7" descr="set up figu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693971" y="1970498"/>
            <a:ext cx="6182153" cy="3094886"/>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pic>
      <xdr:grpSp>
        <xdr:nvGrpSpPr>
          <xdr:cNvPr id="2085" name="Group 8"/>
          <xdr:cNvGrpSpPr>
            <a:grpSpLocks/>
          </xdr:cNvGrpSpPr>
        </xdr:nvGrpSpPr>
        <xdr:grpSpPr bwMode="auto">
          <a:xfrm>
            <a:off x="8658118" y="2093536"/>
            <a:ext cx="6198903" cy="2735236"/>
            <a:chOff x="8658118" y="2093536"/>
            <a:chExt cx="6198903" cy="2735236"/>
          </a:xfrm>
        </xdr:grpSpPr>
        <xdr:sp macro="" textlink="">
          <xdr:nvSpPr>
            <xdr:cNvPr id="2" name="TextBox 1"/>
            <xdr:cNvSpPr txBox="1"/>
          </xdr:nvSpPr>
          <xdr:spPr>
            <a:xfrm>
              <a:off x="8658118" y="2983198"/>
              <a:ext cx="1060213" cy="738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Distanta Focar - Film/Detector FFD</a:t>
              </a:r>
            </a:p>
          </xdr:txBody>
        </xdr:sp>
        <xdr:sp macro="" textlink="">
          <xdr:nvSpPr>
            <xdr:cNvPr id="3" name="TextBox 2"/>
            <xdr:cNvSpPr txBox="1"/>
          </xdr:nvSpPr>
          <xdr:spPr>
            <a:xfrm>
              <a:off x="9517750" y="4270367"/>
              <a:ext cx="678154" cy="5584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Grosime pacient (t)</a:t>
              </a:r>
            </a:p>
          </xdr:txBody>
        </xdr:sp>
        <xdr:sp macro="" textlink="">
          <xdr:nvSpPr>
            <xdr:cNvPr id="4" name="TextBox 3"/>
            <xdr:cNvSpPr txBox="1"/>
          </xdr:nvSpPr>
          <xdr:spPr>
            <a:xfrm>
              <a:off x="9794743" y="3115699"/>
              <a:ext cx="1184382" cy="5485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Distanta</a:t>
              </a:r>
              <a:r>
                <a:rPr lang="en-US" sz="1100" baseline="0"/>
                <a:t> focar - piele pacient</a:t>
              </a:r>
              <a:endParaRPr lang="en-US" sz="1100"/>
            </a:p>
          </xdr:txBody>
        </xdr:sp>
        <xdr:sp macro="" textlink="">
          <xdr:nvSpPr>
            <xdr:cNvPr id="5" name="TextBox 4"/>
            <xdr:cNvSpPr txBox="1"/>
          </xdr:nvSpPr>
          <xdr:spPr>
            <a:xfrm>
              <a:off x="12937176" y="2093536"/>
              <a:ext cx="783220" cy="463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Focar</a:t>
              </a:r>
              <a:r>
                <a:rPr lang="en-US" sz="1100" baseline="0"/>
                <a:t> tub RX</a:t>
              </a:r>
              <a:endParaRPr lang="en-US" sz="1100"/>
            </a:p>
          </xdr:txBody>
        </xdr:sp>
        <xdr:sp macro="" textlink="">
          <xdr:nvSpPr>
            <xdr:cNvPr id="6" name="TextBox 5"/>
            <xdr:cNvSpPr txBox="1"/>
          </xdr:nvSpPr>
          <xdr:spPr>
            <a:xfrm>
              <a:off x="13204617" y="2680334"/>
              <a:ext cx="1470926" cy="643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Kerma in aer incidenta (fara radiatie imprastiata)</a:t>
              </a:r>
            </a:p>
          </xdr:txBody>
        </xdr:sp>
        <xdr:sp macro="" textlink="">
          <xdr:nvSpPr>
            <xdr:cNvPr id="7" name="TextBox 6"/>
            <xdr:cNvSpPr txBox="1"/>
          </xdr:nvSpPr>
          <xdr:spPr>
            <a:xfrm>
              <a:off x="13586676" y="4081078"/>
              <a:ext cx="1127073" cy="681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Receptor de imagine (Film/Detector)</a:t>
              </a:r>
            </a:p>
          </xdr:txBody>
        </xdr:sp>
        <xdr:sp macro="" textlink="">
          <xdr:nvSpPr>
            <xdr:cNvPr id="8" name="TextBox 7"/>
            <xdr:cNvSpPr txBox="1"/>
          </xdr:nvSpPr>
          <xdr:spPr>
            <a:xfrm>
              <a:off x="13166411" y="3409099"/>
              <a:ext cx="1690610" cy="643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Kerma in aer la suprafata de intrare (include si radiatie imprastiata)</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33</xdr:row>
      <xdr:rowOff>28575</xdr:rowOff>
    </xdr:from>
    <xdr:to>
      <xdr:col>10</xdr:col>
      <xdr:colOff>53068</xdr:colOff>
      <xdr:row>53</xdr:row>
      <xdr:rowOff>95250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oleObject" Target="../embeddings/oleObject2.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K365"/>
  <sheetViews>
    <sheetView tabSelected="1" topLeftCell="A37" zoomScale="98" zoomScaleNormal="98" workbookViewId="0">
      <selection activeCell="B1" sqref="B1"/>
    </sheetView>
  </sheetViews>
  <sheetFormatPr defaultColWidth="9.140625" defaultRowHeight="12.75"/>
  <cols>
    <col min="1" max="1" width="9.140625" style="32"/>
    <col min="2" max="2" width="15.85546875" style="32" customWidth="1"/>
    <col min="3" max="5" width="10.7109375" style="32" customWidth="1"/>
    <col min="6" max="7" width="14.7109375" style="32" customWidth="1"/>
    <col min="8" max="16384" width="9.140625" style="32"/>
  </cols>
  <sheetData>
    <row r="2" spans="2:11" s="34" customFormat="1">
      <c r="B2" s="86" t="s">
        <v>96</v>
      </c>
    </row>
    <row r="3" spans="2:11" s="34" customFormat="1">
      <c r="B3" s="33"/>
    </row>
    <row r="4" spans="2:11" s="34" customFormat="1" ht="15.75">
      <c r="B4" s="99" t="s">
        <v>93</v>
      </c>
    </row>
    <row r="5" spans="2:11" s="34" customFormat="1" ht="15.75">
      <c r="B5" s="99"/>
    </row>
    <row r="6" spans="2:11" s="34" customFormat="1">
      <c r="B6" s="34" t="s">
        <v>94</v>
      </c>
    </row>
    <row r="7" spans="2:11" s="34" customFormat="1">
      <c r="B7" s="34" t="s">
        <v>95</v>
      </c>
    </row>
    <row r="8" spans="2:11" s="34" customFormat="1"/>
    <row r="9" spans="2:11" s="34" customFormat="1"/>
    <row r="10" spans="2:11" s="34" customFormat="1">
      <c r="B10" s="49" t="s">
        <v>23</v>
      </c>
      <c r="C10" s="102"/>
      <c r="D10" s="103"/>
    </row>
    <row r="11" spans="2:11" s="34" customFormat="1">
      <c r="B11" s="49" t="s">
        <v>21</v>
      </c>
      <c r="C11" s="104"/>
      <c r="D11" s="105"/>
      <c r="E11" s="105"/>
      <c r="F11" s="105"/>
      <c r="G11" s="105"/>
    </row>
    <row r="12" spans="2:11" s="34" customFormat="1">
      <c r="B12" s="49" t="s">
        <v>22</v>
      </c>
      <c r="C12" s="104"/>
      <c r="D12" s="105"/>
      <c r="E12" s="105"/>
      <c r="F12" s="105"/>
      <c r="G12" s="105"/>
    </row>
    <row r="13" spans="2:11" s="34" customFormat="1">
      <c r="B13" s="49" t="s">
        <v>24</v>
      </c>
      <c r="C13" s="104"/>
      <c r="D13" s="105"/>
      <c r="E13" s="105"/>
      <c r="F13" s="105"/>
      <c r="G13" s="105"/>
    </row>
    <row r="14" spans="2:11" s="34" customFormat="1">
      <c r="B14" s="49"/>
    </row>
    <row r="15" spans="2:11">
      <c r="B15" s="88" t="s">
        <v>7</v>
      </c>
      <c r="C15" s="35">
        <v>100</v>
      </c>
      <c r="D15" s="48" t="s">
        <v>4</v>
      </c>
      <c r="E15" s="47" t="s">
        <v>2</v>
      </c>
      <c r="F15" s="36">
        <v>1</v>
      </c>
      <c r="G15" s="100" t="s">
        <v>25</v>
      </c>
      <c r="H15" s="100"/>
      <c r="I15" s="101"/>
      <c r="J15" s="101"/>
      <c r="K15" s="101"/>
    </row>
    <row r="16" spans="2:11" ht="13.5" customHeight="1">
      <c r="B16" s="106" t="s">
        <v>98</v>
      </c>
      <c r="C16" s="107"/>
      <c r="D16" s="107"/>
      <c r="E16" s="107"/>
      <c r="F16" s="36">
        <v>1</v>
      </c>
      <c r="G16" s="100" t="s">
        <v>26</v>
      </c>
      <c r="H16" s="100"/>
      <c r="I16" s="101"/>
      <c r="J16" s="101"/>
      <c r="K16" s="101"/>
    </row>
    <row r="17" spans="2:9">
      <c r="E17" s="37"/>
      <c r="F17" s="38"/>
    </row>
    <row r="18" spans="2:9" s="34" customFormat="1" ht="25.5">
      <c r="B18" s="32"/>
      <c r="C18" s="43" t="s">
        <v>17</v>
      </c>
      <c r="D18" s="43" t="s">
        <v>18</v>
      </c>
      <c r="E18" s="43" t="s">
        <v>5</v>
      </c>
      <c r="F18" s="43" t="s">
        <v>6</v>
      </c>
      <c r="G18" s="44" t="s">
        <v>8</v>
      </c>
      <c r="I18" s="32"/>
    </row>
    <row r="19" spans="2:9">
      <c r="C19" s="35">
        <v>40</v>
      </c>
      <c r="D19" s="35">
        <v>100</v>
      </c>
      <c r="E19" s="39">
        <v>2.1</v>
      </c>
      <c r="F19" s="45">
        <f>E19*F15*F16</f>
        <v>2.1</v>
      </c>
      <c r="G19" s="46">
        <f>F19/D19</f>
        <v>2.1000000000000001E-2</v>
      </c>
    </row>
    <row r="20" spans="2:9">
      <c r="C20" s="35">
        <v>50</v>
      </c>
      <c r="D20" s="35">
        <v>100</v>
      </c>
      <c r="E20" s="39">
        <v>2.4</v>
      </c>
      <c r="F20" s="45">
        <f>E20*F15*F16</f>
        <v>2.4</v>
      </c>
      <c r="G20" s="46">
        <f t="shared" ref="G20:G30" si="0">F20/D20</f>
        <v>2.4E-2</v>
      </c>
    </row>
    <row r="21" spans="2:9">
      <c r="C21" s="35">
        <v>60</v>
      </c>
      <c r="D21" s="35">
        <v>100</v>
      </c>
      <c r="E21" s="39">
        <v>3.64</v>
      </c>
      <c r="F21" s="45">
        <f>E21*F15*F16</f>
        <v>3.64</v>
      </c>
      <c r="G21" s="46">
        <f t="shared" si="0"/>
        <v>3.6400000000000002E-2</v>
      </c>
    </row>
    <row r="22" spans="2:9">
      <c r="C22" s="35">
        <v>70</v>
      </c>
      <c r="D22" s="35">
        <v>100</v>
      </c>
      <c r="E22" s="39">
        <v>4.96</v>
      </c>
      <c r="F22" s="45">
        <f>E22*F15*F16</f>
        <v>4.96</v>
      </c>
      <c r="G22" s="46">
        <f t="shared" si="0"/>
        <v>4.9599999999999998E-2</v>
      </c>
    </row>
    <row r="23" spans="2:9">
      <c r="C23" s="35">
        <v>81</v>
      </c>
      <c r="D23" s="35">
        <v>100</v>
      </c>
      <c r="E23" s="39">
        <v>6.56</v>
      </c>
      <c r="F23" s="45">
        <f>E23*F15*F16</f>
        <v>6.56</v>
      </c>
      <c r="G23" s="46">
        <f t="shared" si="0"/>
        <v>6.5599999999999992E-2</v>
      </c>
    </row>
    <row r="24" spans="2:9">
      <c r="C24" s="35">
        <v>90</v>
      </c>
      <c r="D24" s="35">
        <v>100</v>
      </c>
      <c r="E24" s="39">
        <v>7.98</v>
      </c>
      <c r="F24" s="45">
        <f>E24*F15*F16</f>
        <v>7.98</v>
      </c>
      <c r="G24" s="46">
        <f t="shared" si="0"/>
        <v>7.980000000000001E-2</v>
      </c>
    </row>
    <row r="25" spans="2:9">
      <c r="C25" s="35">
        <v>102</v>
      </c>
      <c r="D25" s="35">
        <v>100</v>
      </c>
      <c r="E25" s="39">
        <v>10.01</v>
      </c>
      <c r="F25" s="45">
        <f>E25*F15*F16</f>
        <v>10.01</v>
      </c>
      <c r="G25" s="46">
        <f t="shared" si="0"/>
        <v>0.10009999999999999</v>
      </c>
    </row>
    <row r="26" spans="2:9">
      <c r="C26" s="35">
        <v>117</v>
      </c>
      <c r="D26" s="35">
        <v>100</v>
      </c>
      <c r="E26" s="39">
        <v>11.25</v>
      </c>
      <c r="F26" s="45">
        <f>E26*F15*F16</f>
        <v>11.25</v>
      </c>
      <c r="G26" s="46">
        <f t="shared" si="0"/>
        <v>0.1125</v>
      </c>
    </row>
    <row r="27" spans="2:9">
      <c r="C27" s="35">
        <v>125</v>
      </c>
      <c r="D27" s="35">
        <v>100</v>
      </c>
      <c r="E27" s="39">
        <v>14.23</v>
      </c>
      <c r="F27" s="45">
        <f>E27*F15*F16</f>
        <v>14.23</v>
      </c>
      <c r="G27" s="46">
        <f t="shared" si="0"/>
        <v>0.14230000000000001</v>
      </c>
    </row>
    <row r="28" spans="2:9">
      <c r="C28" s="35">
        <v>130</v>
      </c>
      <c r="D28" s="35">
        <v>100</v>
      </c>
      <c r="E28" s="39">
        <v>15.69</v>
      </c>
      <c r="F28" s="45">
        <f>E28*F15*F16</f>
        <v>15.69</v>
      </c>
      <c r="G28" s="46">
        <f t="shared" si="0"/>
        <v>0.15689999999999998</v>
      </c>
    </row>
    <row r="29" spans="2:9">
      <c r="C29" s="35">
        <v>140</v>
      </c>
      <c r="D29" s="35">
        <v>100</v>
      </c>
      <c r="E29" s="39">
        <v>16.850000000000001</v>
      </c>
      <c r="F29" s="45">
        <f>E29*F15*F16</f>
        <v>16.850000000000001</v>
      </c>
      <c r="G29" s="46">
        <f t="shared" si="0"/>
        <v>0.16850000000000001</v>
      </c>
    </row>
    <row r="30" spans="2:9">
      <c r="C30" s="35">
        <v>150</v>
      </c>
      <c r="D30" s="35">
        <v>100</v>
      </c>
      <c r="E30" s="39">
        <v>18</v>
      </c>
      <c r="F30" s="45">
        <f>E30*F15*F16</f>
        <v>18</v>
      </c>
      <c r="G30" s="46">
        <f t="shared" si="0"/>
        <v>0.18</v>
      </c>
    </row>
    <row r="31" spans="2:9">
      <c r="B31" s="40"/>
      <c r="C31" s="41"/>
      <c r="D31" s="41"/>
      <c r="E31" s="41"/>
      <c r="F31" s="41"/>
      <c r="G31" s="41"/>
    </row>
    <row r="32" spans="2:9">
      <c r="B32" s="94" t="s">
        <v>33</v>
      </c>
      <c r="C32" s="41"/>
      <c r="D32" s="41"/>
      <c r="E32" s="41"/>
      <c r="F32" s="41"/>
      <c r="G32" s="41"/>
    </row>
    <row r="33" spans="2:7">
      <c r="B33" s="51"/>
      <c r="C33" s="41"/>
      <c r="D33" s="41"/>
      <c r="E33" s="41"/>
      <c r="F33" s="41"/>
      <c r="G33" s="41"/>
    </row>
    <row r="34" spans="2:7">
      <c r="B34" s="51"/>
      <c r="C34" s="41"/>
      <c r="D34" s="41"/>
      <c r="E34" s="41"/>
      <c r="F34" s="41"/>
      <c r="G34" s="41"/>
    </row>
    <row r="35" spans="2:7">
      <c r="B35" s="51"/>
      <c r="C35" s="41"/>
      <c r="D35" s="41"/>
      <c r="E35" s="41"/>
      <c r="F35" s="41"/>
      <c r="G35" s="41"/>
    </row>
    <row r="36" spans="2:7">
      <c r="B36" s="51"/>
      <c r="C36" s="41"/>
      <c r="D36" s="41"/>
      <c r="E36" s="41"/>
      <c r="F36" s="41"/>
      <c r="G36" s="41"/>
    </row>
    <row r="37" spans="2:7">
      <c r="B37" s="51"/>
      <c r="C37" s="41"/>
      <c r="D37" s="41"/>
      <c r="E37" s="41"/>
      <c r="F37" s="41"/>
      <c r="G37" s="41"/>
    </row>
    <row r="38" spans="2:7">
      <c r="B38" s="51"/>
      <c r="C38" s="41"/>
      <c r="D38" s="41"/>
      <c r="E38" s="41"/>
      <c r="F38" s="41"/>
      <c r="G38" s="41"/>
    </row>
    <row r="39" spans="2:7">
      <c r="B39" s="51"/>
      <c r="C39" s="41"/>
      <c r="D39" s="41"/>
      <c r="E39" s="41"/>
      <c r="F39" s="41"/>
      <c r="G39" s="41"/>
    </row>
    <row r="40" spans="2:7">
      <c r="B40" s="51"/>
      <c r="C40" s="41"/>
      <c r="D40" s="41"/>
      <c r="E40" s="41"/>
      <c r="F40" s="41"/>
      <c r="G40" s="41"/>
    </row>
    <row r="41" spans="2:7">
      <c r="B41" s="51"/>
      <c r="C41" s="41"/>
      <c r="D41" s="41"/>
      <c r="E41" s="41"/>
      <c r="F41" s="41"/>
      <c r="G41" s="41"/>
    </row>
    <row r="42" spans="2:7">
      <c r="B42" s="51"/>
      <c r="C42" s="41"/>
      <c r="D42" s="41"/>
      <c r="E42" s="41"/>
      <c r="F42" s="41"/>
      <c r="G42" s="41"/>
    </row>
    <row r="43" spans="2:7">
      <c r="B43" s="51"/>
      <c r="C43" s="41"/>
      <c r="D43" s="41"/>
      <c r="E43" s="41"/>
      <c r="F43" s="41"/>
      <c r="G43" s="41"/>
    </row>
    <row r="44" spans="2:7">
      <c r="B44" s="51"/>
      <c r="C44" s="41"/>
      <c r="D44" s="41"/>
      <c r="E44" s="41"/>
      <c r="F44" s="41"/>
      <c r="G44" s="41"/>
    </row>
    <row r="45" spans="2:7">
      <c r="B45" s="51"/>
      <c r="C45" s="41"/>
      <c r="D45" s="41"/>
      <c r="E45" s="41"/>
      <c r="F45" s="41"/>
      <c r="G45" s="41"/>
    </row>
    <row r="46" spans="2:7">
      <c r="B46" s="51"/>
      <c r="C46" s="41"/>
      <c r="D46" s="41"/>
      <c r="E46" s="41"/>
      <c r="F46" s="41"/>
      <c r="G46" s="41"/>
    </row>
    <row r="47" spans="2:7">
      <c r="B47" s="51"/>
      <c r="C47" s="41"/>
      <c r="D47" s="41"/>
      <c r="E47" s="41"/>
      <c r="F47" s="41"/>
      <c r="G47" s="41"/>
    </row>
    <row r="48" spans="2:7">
      <c r="B48" s="51"/>
      <c r="C48" s="41"/>
      <c r="D48" s="41"/>
      <c r="E48" s="41"/>
      <c r="F48" s="41"/>
      <c r="G48" s="41"/>
    </row>
    <row r="49" spans="2:7">
      <c r="B49" s="51"/>
      <c r="C49" s="41"/>
      <c r="D49" s="41"/>
      <c r="E49" s="41"/>
      <c r="F49" s="41"/>
      <c r="G49" s="41"/>
    </row>
    <row r="50" spans="2:7">
      <c r="B50" s="51"/>
      <c r="C50" s="41"/>
      <c r="D50" s="41"/>
      <c r="E50" s="41"/>
      <c r="F50" s="41"/>
      <c r="G50" s="41"/>
    </row>
    <row r="51" spans="2:7">
      <c r="B51" s="51"/>
      <c r="C51" s="41"/>
      <c r="D51" s="41"/>
      <c r="E51" s="41"/>
      <c r="F51" s="41"/>
      <c r="G51" s="41"/>
    </row>
    <row r="52" spans="2:7">
      <c r="B52" s="51"/>
      <c r="C52" s="41"/>
      <c r="D52" s="41"/>
      <c r="E52" s="41"/>
      <c r="F52" s="41"/>
      <c r="G52" s="41"/>
    </row>
    <row r="53" spans="2:7">
      <c r="B53" s="51"/>
      <c r="C53" s="41"/>
      <c r="D53" s="41"/>
      <c r="E53" s="41"/>
      <c r="F53" s="41"/>
      <c r="G53" s="41"/>
    </row>
    <row r="54" spans="2:7">
      <c r="B54" s="51"/>
      <c r="C54" s="41"/>
      <c r="D54" s="41"/>
      <c r="E54" s="41"/>
      <c r="F54" s="41"/>
      <c r="G54" s="41"/>
    </row>
    <row r="55" spans="2:7">
      <c r="B55" s="51"/>
      <c r="C55" s="41"/>
      <c r="D55" s="41"/>
      <c r="E55" s="41"/>
      <c r="F55" s="41"/>
      <c r="G55" s="41"/>
    </row>
    <row r="56" spans="2:7">
      <c r="B56" s="51"/>
      <c r="C56" s="41"/>
      <c r="D56" s="41"/>
      <c r="E56" s="41"/>
      <c r="F56" s="41"/>
      <c r="G56" s="41"/>
    </row>
    <row r="57" spans="2:7">
      <c r="B57" s="51"/>
      <c r="C57" s="41"/>
      <c r="D57" s="41"/>
      <c r="E57" s="41"/>
      <c r="F57" s="41"/>
      <c r="G57" s="41"/>
    </row>
    <row r="58" spans="2:7">
      <c r="B58" s="51"/>
      <c r="C58" s="41"/>
      <c r="D58" s="41"/>
      <c r="E58" s="41"/>
      <c r="F58" s="41"/>
      <c r="G58" s="41"/>
    </row>
    <row r="59" spans="2:7">
      <c r="B59" s="51"/>
      <c r="C59" s="41"/>
      <c r="D59" s="41"/>
      <c r="E59" s="41"/>
      <c r="F59" s="41"/>
      <c r="G59" s="41"/>
    </row>
    <row r="60" spans="2:7">
      <c r="B60" s="51"/>
      <c r="C60" s="41"/>
      <c r="D60" s="41"/>
      <c r="E60" s="41"/>
      <c r="F60" s="41"/>
      <c r="G60" s="41"/>
    </row>
    <row r="61" spans="2:7">
      <c r="B61" s="51"/>
      <c r="C61" s="41"/>
      <c r="D61" s="41"/>
      <c r="E61" s="41"/>
      <c r="F61" s="41"/>
      <c r="G61" s="41"/>
    </row>
    <row r="62" spans="2:7">
      <c r="B62" s="51"/>
      <c r="C62" s="41"/>
      <c r="D62" s="41"/>
      <c r="E62" s="41"/>
      <c r="F62" s="41"/>
      <c r="G62" s="41"/>
    </row>
    <row r="63" spans="2:7">
      <c r="B63" s="51"/>
      <c r="C63" s="41"/>
      <c r="D63" s="41"/>
      <c r="E63" s="41"/>
      <c r="F63" s="41"/>
      <c r="G63" s="41"/>
    </row>
    <row r="64" spans="2:7">
      <c r="B64" s="51"/>
      <c r="C64" s="41"/>
      <c r="D64" s="41"/>
      <c r="E64" s="41"/>
      <c r="F64" s="41"/>
      <c r="G64" s="41"/>
    </row>
    <row r="65" spans="2:7">
      <c r="B65" s="51"/>
      <c r="C65" s="41"/>
      <c r="D65" s="41"/>
      <c r="E65" s="41"/>
      <c r="F65" s="41"/>
      <c r="G65" s="41"/>
    </row>
    <row r="66" spans="2:7">
      <c r="B66" s="51"/>
      <c r="C66" s="41"/>
      <c r="D66" s="41"/>
      <c r="E66" s="41"/>
      <c r="F66" s="41"/>
      <c r="G66" s="41"/>
    </row>
    <row r="67" spans="2:7">
      <c r="B67" s="51"/>
      <c r="C67" s="41"/>
      <c r="D67" s="41"/>
      <c r="E67" s="41"/>
      <c r="F67" s="41"/>
      <c r="G67" s="41"/>
    </row>
    <row r="68" spans="2:7">
      <c r="B68" s="51"/>
      <c r="C68" s="41"/>
      <c r="D68" s="41"/>
      <c r="E68" s="41"/>
      <c r="F68" s="41"/>
      <c r="G68" s="41"/>
    </row>
    <row r="69" spans="2:7">
      <c r="B69" s="51"/>
      <c r="C69" s="41"/>
      <c r="D69" s="41"/>
      <c r="E69" s="41"/>
      <c r="F69" s="41"/>
      <c r="G69" s="41"/>
    </row>
    <row r="70" spans="2:7">
      <c r="B70" s="51"/>
      <c r="C70" s="41"/>
      <c r="D70" s="41"/>
      <c r="E70" s="41"/>
      <c r="F70" s="41"/>
      <c r="G70" s="41"/>
    </row>
    <row r="71" spans="2:7">
      <c r="B71" s="51"/>
      <c r="C71" s="41"/>
      <c r="D71" s="41"/>
      <c r="E71" s="41"/>
      <c r="F71" s="41"/>
      <c r="G71" s="41"/>
    </row>
    <row r="72" spans="2:7">
      <c r="B72" s="51"/>
      <c r="C72" s="41"/>
      <c r="D72" s="41"/>
      <c r="E72" s="41"/>
      <c r="F72" s="41"/>
      <c r="G72" s="41"/>
    </row>
    <row r="73" spans="2:7">
      <c r="B73" s="51"/>
      <c r="C73" s="41"/>
      <c r="D73" s="41"/>
      <c r="E73" s="41"/>
      <c r="F73" s="41"/>
      <c r="G73" s="41"/>
    </row>
    <row r="74" spans="2:7">
      <c r="B74" s="51"/>
      <c r="C74" s="41"/>
      <c r="D74" s="41"/>
      <c r="E74" s="41"/>
      <c r="F74" s="41"/>
      <c r="G74" s="41"/>
    </row>
    <row r="75" spans="2:7">
      <c r="B75" s="51"/>
      <c r="C75" s="41"/>
      <c r="D75" s="41"/>
      <c r="E75" s="41"/>
      <c r="F75" s="41"/>
      <c r="G75" s="41"/>
    </row>
    <row r="76" spans="2:7">
      <c r="B76" s="51"/>
      <c r="C76" s="41"/>
      <c r="D76" s="41"/>
      <c r="E76" s="41"/>
      <c r="F76" s="41"/>
      <c r="G76" s="41"/>
    </row>
    <row r="77" spans="2:7">
      <c r="B77" s="51"/>
      <c r="C77" s="41"/>
      <c r="D77" s="41"/>
      <c r="E77" s="41"/>
      <c r="F77" s="41"/>
      <c r="G77" s="41"/>
    </row>
    <row r="78" spans="2:7">
      <c r="B78" s="51"/>
      <c r="C78" s="41"/>
      <c r="D78" s="41"/>
      <c r="E78" s="41"/>
      <c r="F78" s="41"/>
      <c r="G78" s="41"/>
    </row>
    <row r="79" spans="2:7">
      <c r="B79" s="51"/>
      <c r="C79" s="41"/>
      <c r="D79" s="41"/>
      <c r="E79" s="41"/>
      <c r="F79" s="41"/>
      <c r="G79" s="41"/>
    </row>
    <row r="80" spans="2:7">
      <c r="B80" s="51"/>
      <c r="C80" s="41"/>
      <c r="D80" s="41"/>
      <c r="E80" s="41"/>
      <c r="F80" s="41"/>
      <c r="G80" s="41"/>
    </row>
    <row r="81" spans="2:7">
      <c r="B81" s="51"/>
      <c r="C81" s="41"/>
      <c r="D81" s="41"/>
      <c r="E81" s="41"/>
      <c r="F81" s="41"/>
      <c r="G81" s="41"/>
    </row>
    <row r="82" spans="2:7">
      <c r="B82" s="51"/>
      <c r="C82" s="41"/>
      <c r="D82" s="41"/>
      <c r="E82" s="41"/>
      <c r="F82" s="41"/>
      <c r="G82" s="41"/>
    </row>
    <row r="83" spans="2:7">
      <c r="B83" s="51"/>
      <c r="C83" s="41"/>
      <c r="D83" s="41"/>
      <c r="E83" s="41"/>
      <c r="F83" s="41"/>
      <c r="G83" s="41"/>
    </row>
    <row r="84" spans="2:7">
      <c r="B84" s="51"/>
      <c r="C84" s="41"/>
      <c r="D84" s="41"/>
      <c r="E84" s="41"/>
      <c r="F84" s="41"/>
      <c r="G84" s="41"/>
    </row>
    <row r="85" spans="2:7">
      <c r="B85" s="51"/>
      <c r="C85" s="41"/>
      <c r="D85" s="41"/>
      <c r="E85" s="41"/>
      <c r="F85" s="41"/>
      <c r="G85" s="41"/>
    </row>
    <row r="86" spans="2:7">
      <c r="B86" s="51"/>
      <c r="C86" s="41"/>
      <c r="D86" s="41"/>
      <c r="E86" s="41"/>
      <c r="F86" s="41"/>
      <c r="G86" s="41"/>
    </row>
    <row r="87" spans="2:7">
      <c r="B87" s="51"/>
      <c r="C87" s="41"/>
      <c r="D87" s="41"/>
      <c r="E87" s="41"/>
      <c r="F87" s="41"/>
      <c r="G87" s="41"/>
    </row>
    <row r="88" spans="2:7">
      <c r="B88" s="51"/>
      <c r="C88" s="41"/>
      <c r="D88" s="41"/>
      <c r="E88" s="41"/>
      <c r="F88" s="41"/>
      <c r="G88" s="41"/>
    </row>
    <row r="89" spans="2:7">
      <c r="B89" s="51"/>
      <c r="C89" s="41"/>
      <c r="D89" s="41"/>
      <c r="E89" s="41"/>
      <c r="F89" s="41"/>
      <c r="G89" s="41"/>
    </row>
    <row r="90" spans="2:7">
      <c r="B90" s="51"/>
      <c r="C90" s="41"/>
      <c r="D90" s="41"/>
      <c r="E90" s="41"/>
      <c r="F90" s="41"/>
      <c r="G90" s="41"/>
    </row>
    <row r="91" spans="2:7">
      <c r="B91" s="51"/>
      <c r="C91" s="41"/>
      <c r="D91" s="41"/>
      <c r="E91" s="41"/>
      <c r="F91" s="41"/>
      <c r="G91" s="41"/>
    </row>
    <row r="92" spans="2:7">
      <c r="B92" s="51"/>
      <c r="C92" s="41"/>
      <c r="D92" s="41"/>
      <c r="E92" s="41"/>
      <c r="F92" s="41"/>
      <c r="G92" s="41"/>
    </row>
    <row r="93" spans="2:7">
      <c r="B93" s="51"/>
      <c r="C93" s="41"/>
      <c r="D93" s="41"/>
      <c r="E93" s="41"/>
      <c r="F93" s="41"/>
      <c r="G93" s="41"/>
    </row>
    <row r="94" spans="2:7">
      <c r="B94" s="51"/>
      <c r="C94" s="41"/>
      <c r="D94" s="41"/>
      <c r="E94" s="41"/>
      <c r="F94" s="41"/>
      <c r="G94" s="41"/>
    </row>
    <row r="95" spans="2:7">
      <c r="B95" s="51"/>
      <c r="C95" s="41"/>
      <c r="D95" s="41"/>
      <c r="E95" s="41"/>
      <c r="F95" s="41"/>
      <c r="G95" s="41"/>
    </row>
    <row r="96" spans="2:7">
      <c r="B96" s="51"/>
      <c r="C96" s="41"/>
      <c r="D96" s="41"/>
      <c r="E96" s="41"/>
      <c r="F96" s="41"/>
      <c r="G96" s="41"/>
    </row>
    <row r="97" spans="2:7">
      <c r="B97" s="51"/>
      <c r="C97" s="41"/>
      <c r="D97" s="41"/>
      <c r="E97" s="41"/>
      <c r="F97" s="41"/>
      <c r="G97" s="41"/>
    </row>
    <row r="98" spans="2:7">
      <c r="B98" s="51"/>
      <c r="C98" s="41"/>
      <c r="D98" s="41"/>
      <c r="E98" s="41"/>
      <c r="F98" s="41"/>
      <c r="G98" s="41"/>
    </row>
    <row r="99" spans="2:7">
      <c r="B99" s="51"/>
      <c r="C99" s="41"/>
      <c r="D99" s="41"/>
      <c r="E99" s="41"/>
      <c r="F99" s="41"/>
      <c r="G99" s="41"/>
    </row>
    <row r="100" spans="2:7">
      <c r="B100" s="51"/>
      <c r="C100" s="41"/>
      <c r="D100" s="41"/>
      <c r="E100" s="41"/>
      <c r="F100" s="41"/>
      <c r="G100" s="41"/>
    </row>
    <row r="101" spans="2:7">
      <c r="B101" s="51"/>
      <c r="C101" s="41"/>
      <c r="D101" s="41"/>
      <c r="E101" s="41"/>
      <c r="F101" s="41"/>
      <c r="G101" s="41"/>
    </row>
    <row r="102" spans="2:7">
      <c r="B102" s="51"/>
      <c r="C102" s="41"/>
      <c r="D102" s="41"/>
      <c r="E102" s="41"/>
      <c r="F102" s="41"/>
      <c r="G102" s="41"/>
    </row>
    <row r="103" spans="2:7">
      <c r="B103" s="51"/>
      <c r="C103" s="41"/>
      <c r="D103" s="41"/>
      <c r="E103" s="41"/>
      <c r="F103" s="41"/>
      <c r="G103" s="41"/>
    </row>
    <row r="104" spans="2:7">
      <c r="B104" s="51"/>
      <c r="C104" s="41"/>
      <c r="D104" s="41"/>
      <c r="E104" s="41"/>
      <c r="F104" s="41"/>
      <c r="G104" s="41"/>
    </row>
    <row r="105" spans="2:7">
      <c r="B105" s="51"/>
      <c r="C105" s="41"/>
      <c r="D105" s="41"/>
      <c r="E105" s="41"/>
      <c r="F105" s="41"/>
      <c r="G105" s="41"/>
    </row>
    <row r="106" spans="2:7">
      <c r="B106" s="51"/>
      <c r="C106" s="41"/>
      <c r="D106" s="41"/>
      <c r="E106" s="41"/>
      <c r="F106" s="41"/>
      <c r="G106" s="41"/>
    </row>
    <row r="107" spans="2:7">
      <c r="B107" s="51"/>
      <c r="C107" s="41"/>
      <c r="D107" s="41"/>
      <c r="E107" s="41"/>
      <c r="F107" s="41"/>
      <c r="G107" s="41"/>
    </row>
    <row r="108" spans="2:7">
      <c r="B108" s="51"/>
      <c r="C108" s="41"/>
      <c r="D108" s="41"/>
      <c r="E108" s="41"/>
      <c r="F108" s="41"/>
      <c r="G108" s="41"/>
    </row>
    <row r="109" spans="2:7">
      <c r="B109" s="51"/>
      <c r="C109" s="41"/>
      <c r="D109" s="41"/>
      <c r="E109" s="41"/>
      <c r="F109" s="41"/>
      <c r="G109" s="41"/>
    </row>
    <row r="110" spans="2:7">
      <c r="B110" s="51"/>
      <c r="C110" s="41"/>
      <c r="D110" s="41"/>
      <c r="E110" s="41"/>
      <c r="F110" s="41"/>
      <c r="G110" s="41"/>
    </row>
    <row r="111" spans="2:7">
      <c r="B111" s="51"/>
      <c r="C111" s="41"/>
      <c r="D111" s="41"/>
      <c r="E111" s="41"/>
      <c r="F111" s="41"/>
      <c r="G111" s="41"/>
    </row>
    <row r="112" spans="2:7">
      <c r="B112" s="51"/>
      <c r="C112" s="41"/>
      <c r="D112" s="41"/>
      <c r="E112" s="41"/>
      <c r="F112" s="41"/>
      <c r="G112" s="41"/>
    </row>
    <row r="113" spans="2:7">
      <c r="B113" s="51"/>
      <c r="C113" s="41"/>
      <c r="D113" s="41"/>
      <c r="E113" s="41"/>
      <c r="F113" s="41"/>
      <c r="G113" s="41"/>
    </row>
    <row r="114" spans="2:7">
      <c r="B114" s="51"/>
      <c r="C114" s="41"/>
      <c r="D114" s="41"/>
      <c r="E114" s="41"/>
      <c r="F114" s="41"/>
      <c r="G114" s="41"/>
    </row>
    <row r="115" spans="2:7">
      <c r="B115" s="51"/>
      <c r="C115" s="41"/>
      <c r="D115" s="41"/>
      <c r="E115" s="41"/>
      <c r="F115" s="41"/>
      <c r="G115" s="41"/>
    </row>
    <row r="116" spans="2:7">
      <c r="B116" s="51"/>
      <c r="C116" s="41"/>
      <c r="D116" s="41"/>
      <c r="E116" s="41"/>
      <c r="F116" s="41"/>
      <c r="G116" s="41"/>
    </row>
    <row r="117" spans="2:7">
      <c r="B117" s="51"/>
      <c r="C117" s="41"/>
      <c r="D117" s="41"/>
      <c r="E117" s="41"/>
      <c r="F117" s="41"/>
      <c r="G117" s="41"/>
    </row>
    <row r="118" spans="2:7">
      <c r="B118" s="51"/>
      <c r="C118" s="41"/>
      <c r="D118" s="41"/>
      <c r="E118" s="41"/>
      <c r="F118" s="41"/>
      <c r="G118" s="41"/>
    </row>
    <row r="119" spans="2:7">
      <c r="B119" s="51"/>
      <c r="C119" s="41"/>
      <c r="D119" s="41"/>
      <c r="E119" s="41"/>
      <c r="F119" s="41"/>
      <c r="G119" s="41"/>
    </row>
    <row r="120" spans="2:7">
      <c r="B120" s="51"/>
      <c r="C120" s="41"/>
      <c r="D120" s="41"/>
      <c r="E120" s="41"/>
      <c r="F120" s="41"/>
      <c r="G120" s="41"/>
    </row>
    <row r="121" spans="2:7">
      <c r="B121" s="51"/>
      <c r="C121" s="41"/>
      <c r="D121" s="41"/>
      <c r="E121" s="41"/>
      <c r="F121" s="41"/>
      <c r="G121" s="41"/>
    </row>
    <row r="122" spans="2:7">
      <c r="B122" s="51"/>
      <c r="C122" s="41"/>
      <c r="D122" s="41"/>
      <c r="E122" s="41"/>
      <c r="F122" s="41"/>
      <c r="G122" s="41"/>
    </row>
    <row r="123" spans="2:7">
      <c r="B123" s="51"/>
      <c r="C123" s="41"/>
      <c r="D123" s="41"/>
      <c r="E123" s="41"/>
      <c r="F123" s="41"/>
      <c r="G123" s="41"/>
    </row>
    <row r="124" spans="2:7">
      <c r="B124" s="51"/>
      <c r="C124" s="41"/>
      <c r="D124" s="41"/>
      <c r="E124" s="41"/>
      <c r="F124" s="41"/>
      <c r="G124" s="41"/>
    </row>
    <row r="125" spans="2:7">
      <c r="B125" s="51"/>
      <c r="C125" s="41"/>
      <c r="D125" s="41"/>
      <c r="E125" s="41"/>
      <c r="F125" s="41"/>
      <c r="G125" s="41"/>
    </row>
    <row r="126" spans="2:7">
      <c r="B126" s="51"/>
      <c r="C126" s="41"/>
      <c r="D126" s="41"/>
      <c r="E126" s="41"/>
      <c r="F126" s="41"/>
      <c r="G126" s="41"/>
    </row>
    <row r="127" spans="2:7">
      <c r="B127" s="51"/>
      <c r="C127" s="41"/>
      <c r="D127" s="41"/>
      <c r="E127" s="41"/>
      <c r="F127" s="41"/>
      <c r="G127" s="41"/>
    </row>
    <row r="128" spans="2:7">
      <c r="B128" s="51"/>
      <c r="C128" s="41"/>
      <c r="D128" s="41"/>
      <c r="E128" s="41"/>
      <c r="F128" s="41"/>
      <c r="G128" s="41"/>
    </row>
    <row r="129" spans="2:7">
      <c r="B129" s="51"/>
      <c r="C129" s="41"/>
      <c r="D129" s="41"/>
      <c r="E129" s="41"/>
      <c r="F129" s="41"/>
      <c r="G129" s="41"/>
    </row>
    <row r="130" spans="2:7">
      <c r="B130" s="51"/>
      <c r="C130" s="41"/>
      <c r="D130" s="41"/>
      <c r="E130" s="41"/>
      <c r="F130" s="41"/>
      <c r="G130" s="41"/>
    </row>
    <row r="131" spans="2:7">
      <c r="B131" s="51"/>
      <c r="C131" s="41"/>
      <c r="D131" s="41"/>
      <c r="E131" s="41"/>
      <c r="F131" s="41"/>
      <c r="G131" s="41"/>
    </row>
    <row r="132" spans="2:7">
      <c r="B132" s="51"/>
      <c r="C132" s="41"/>
      <c r="D132" s="41"/>
      <c r="E132" s="41"/>
      <c r="F132" s="41"/>
      <c r="G132" s="41"/>
    </row>
    <row r="133" spans="2:7">
      <c r="B133" s="51"/>
      <c r="C133" s="41"/>
      <c r="D133" s="41"/>
      <c r="E133" s="41"/>
      <c r="F133" s="41"/>
      <c r="G133" s="41"/>
    </row>
    <row r="134" spans="2:7">
      <c r="B134" s="51"/>
      <c r="C134" s="41"/>
      <c r="D134" s="41"/>
      <c r="E134" s="41"/>
      <c r="F134" s="41"/>
      <c r="G134" s="41"/>
    </row>
    <row r="135" spans="2:7">
      <c r="B135" s="51"/>
      <c r="C135" s="41"/>
      <c r="D135" s="41"/>
      <c r="E135" s="41"/>
      <c r="F135" s="41"/>
      <c r="G135" s="41"/>
    </row>
    <row r="136" spans="2:7">
      <c r="B136" s="51"/>
      <c r="C136" s="41"/>
      <c r="D136" s="41"/>
      <c r="E136" s="41"/>
      <c r="F136" s="41"/>
      <c r="G136" s="41"/>
    </row>
    <row r="137" spans="2:7">
      <c r="B137" s="51"/>
      <c r="C137" s="41"/>
      <c r="D137" s="41"/>
      <c r="E137" s="41"/>
      <c r="F137" s="41"/>
      <c r="G137" s="41"/>
    </row>
    <row r="138" spans="2:7">
      <c r="B138" s="51"/>
      <c r="C138" s="41"/>
      <c r="D138" s="41"/>
      <c r="E138" s="41"/>
      <c r="F138" s="41"/>
      <c r="G138" s="41"/>
    </row>
    <row r="139" spans="2:7">
      <c r="B139" s="51"/>
      <c r="C139" s="41"/>
      <c r="D139" s="41"/>
      <c r="E139" s="41"/>
      <c r="F139" s="41"/>
      <c r="G139" s="41"/>
    </row>
    <row r="140" spans="2:7">
      <c r="B140" s="51"/>
      <c r="C140" s="41"/>
      <c r="D140" s="41"/>
      <c r="E140" s="41"/>
      <c r="F140" s="41"/>
      <c r="G140" s="41"/>
    </row>
    <row r="141" spans="2:7">
      <c r="B141" s="51"/>
      <c r="C141" s="41"/>
      <c r="D141" s="41"/>
      <c r="E141" s="41"/>
      <c r="F141" s="41"/>
      <c r="G141" s="41"/>
    </row>
    <row r="142" spans="2:7">
      <c r="B142" s="51"/>
      <c r="C142" s="41"/>
      <c r="D142" s="41"/>
      <c r="E142" s="41"/>
      <c r="F142" s="41"/>
      <c r="G142" s="41"/>
    </row>
    <row r="143" spans="2:7">
      <c r="B143" s="51"/>
      <c r="C143" s="41"/>
      <c r="D143" s="41"/>
      <c r="E143" s="41"/>
      <c r="F143" s="41"/>
      <c r="G143" s="41"/>
    </row>
    <row r="144" spans="2:7">
      <c r="B144" s="51"/>
      <c r="C144" s="41"/>
      <c r="D144" s="41"/>
      <c r="E144" s="41"/>
      <c r="F144" s="41"/>
      <c r="G144" s="41"/>
    </row>
    <row r="145" spans="2:7">
      <c r="B145" s="51"/>
      <c r="C145" s="41"/>
      <c r="D145" s="41"/>
      <c r="E145" s="41"/>
      <c r="F145" s="41"/>
      <c r="G145" s="41"/>
    </row>
    <row r="146" spans="2:7">
      <c r="B146" s="51"/>
      <c r="C146" s="41"/>
      <c r="D146" s="41"/>
      <c r="E146" s="41"/>
      <c r="F146" s="41"/>
      <c r="G146" s="41"/>
    </row>
    <row r="147" spans="2:7">
      <c r="B147" s="51"/>
      <c r="C147" s="41"/>
      <c r="D147" s="41"/>
      <c r="E147" s="41"/>
      <c r="F147" s="41"/>
      <c r="G147" s="41"/>
    </row>
    <row r="148" spans="2:7">
      <c r="B148" s="51"/>
      <c r="C148" s="41"/>
      <c r="D148" s="41"/>
      <c r="E148" s="41"/>
      <c r="F148" s="41"/>
      <c r="G148" s="41"/>
    </row>
    <row r="149" spans="2:7">
      <c r="B149" s="51"/>
      <c r="C149" s="41"/>
      <c r="D149" s="41"/>
      <c r="E149" s="41"/>
      <c r="F149" s="41"/>
      <c r="G149" s="41"/>
    </row>
    <row r="150" spans="2:7">
      <c r="B150" s="51"/>
      <c r="C150" s="41"/>
      <c r="D150" s="41"/>
      <c r="E150" s="41"/>
      <c r="F150" s="41"/>
      <c r="G150" s="41"/>
    </row>
    <row r="151" spans="2:7">
      <c r="B151" s="51"/>
      <c r="C151" s="41"/>
      <c r="D151" s="41"/>
      <c r="E151" s="41"/>
      <c r="F151" s="41"/>
      <c r="G151" s="41"/>
    </row>
    <row r="152" spans="2:7">
      <c r="B152" s="51"/>
      <c r="C152" s="41"/>
      <c r="D152" s="41"/>
      <c r="E152" s="41"/>
      <c r="F152" s="41"/>
      <c r="G152" s="41"/>
    </row>
    <row r="153" spans="2:7">
      <c r="B153" s="51"/>
      <c r="C153" s="41"/>
      <c r="D153" s="41"/>
      <c r="E153" s="41"/>
      <c r="F153" s="41"/>
      <c r="G153" s="41"/>
    </row>
    <row r="154" spans="2:7">
      <c r="B154" s="51"/>
      <c r="C154" s="41"/>
      <c r="D154" s="41"/>
      <c r="E154" s="41"/>
      <c r="F154" s="41"/>
      <c r="G154" s="41"/>
    </row>
    <row r="155" spans="2:7">
      <c r="B155" s="51"/>
      <c r="C155" s="41"/>
      <c r="D155" s="41"/>
      <c r="E155" s="41"/>
      <c r="F155" s="41"/>
      <c r="G155" s="41"/>
    </row>
    <row r="156" spans="2:7">
      <c r="B156" s="51"/>
      <c r="C156" s="41"/>
      <c r="D156" s="41"/>
      <c r="E156" s="41"/>
      <c r="F156" s="41"/>
      <c r="G156" s="41"/>
    </row>
    <row r="157" spans="2:7">
      <c r="B157" s="51"/>
      <c r="C157" s="41"/>
      <c r="D157" s="41"/>
      <c r="E157" s="41"/>
      <c r="F157" s="41"/>
      <c r="G157" s="41"/>
    </row>
    <row r="158" spans="2:7">
      <c r="B158" s="51"/>
      <c r="C158" s="41"/>
      <c r="D158" s="41"/>
      <c r="E158" s="41"/>
      <c r="F158" s="41"/>
      <c r="G158" s="41"/>
    </row>
    <row r="159" spans="2:7">
      <c r="B159" s="51"/>
      <c r="C159" s="41"/>
      <c r="D159" s="41"/>
      <c r="E159" s="41"/>
      <c r="F159" s="41"/>
      <c r="G159" s="41"/>
    </row>
    <row r="160" spans="2:7">
      <c r="B160" s="51"/>
      <c r="C160" s="41"/>
      <c r="D160" s="41"/>
      <c r="E160" s="41"/>
      <c r="F160" s="41"/>
      <c r="G160" s="41"/>
    </row>
    <row r="161" spans="2:7">
      <c r="B161" s="51"/>
      <c r="C161" s="41"/>
      <c r="D161" s="41"/>
      <c r="E161" s="41"/>
      <c r="F161" s="41"/>
      <c r="G161" s="41"/>
    </row>
    <row r="162" spans="2:7">
      <c r="B162" s="51"/>
      <c r="C162" s="41"/>
      <c r="D162" s="41"/>
      <c r="E162" s="41"/>
      <c r="F162" s="41"/>
      <c r="G162" s="41"/>
    </row>
    <row r="163" spans="2:7">
      <c r="B163" s="51"/>
      <c r="C163" s="41"/>
      <c r="D163" s="41"/>
      <c r="E163" s="41"/>
      <c r="F163" s="41"/>
      <c r="G163" s="41"/>
    </row>
    <row r="164" spans="2:7">
      <c r="B164" s="51"/>
      <c r="C164" s="41"/>
      <c r="D164" s="41"/>
      <c r="E164" s="41"/>
      <c r="F164" s="41"/>
      <c r="G164" s="41"/>
    </row>
    <row r="165" spans="2:7">
      <c r="B165" s="51"/>
      <c r="C165" s="41"/>
      <c r="D165" s="41"/>
      <c r="E165" s="41"/>
      <c r="F165" s="41"/>
      <c r="G165" s="41"/>
    </row>
    <row r="166" spans="2:7">
      <c r="B166" s="51"/>
      <c r="C166" s="41"/>
      <c r="D166" s="41"/>
      <c r="E166" s="41"/>
      <c r="F166" s="41"/>
      <c r="G166" s="41"/>
    </row>
    <row r="167" spans="2:7">
      <c r="B167" s="51"/>
      <c r="C167" s="41"/>
      <c r="D167" s="41"/>
      <c r="E167" s="41"/>
      <c r="F167" s="41"/>
      <c r="G167" s="41"/>
    </row>
    <row r="168" spans="2:7">
      <c r="B168" s="51"/>
      <c r="C168" s="41"/>
      <c r="D168" s="41"/>
      <c r="E168" s="41"/>
      <c r="F168" s="41"/>
      <c r="G168" s="41"/>
    </row>
    <row r="169" spans="2:7">
      <c r="B169" s="51"/>
      <c r="C169" s="41"/>
      <c r="D169" s="41"/>
      <c r="E169" s="41"/>
      <c r="F169" s="41"/>
      <c r="G169" s="41"/>
    </row>
    <row r="170" spans="2:7">
      <c r="B170" s="51"/>
      <c r="C170" s="41"/>
      <c r="D170" s="41"/>
      <c r="E170" s="41"/>
      <c r="F170" s="41"/>
      <c r="G170" s="41"/>
    </row>
    <row r="171" spans="2:7">
      <c r="B171" s="51"/>
      <c r="C171" s="41"/>
      <c r="D171" s="41"/>
      <c r="E171" s="41"/>
      <c r="F171" s="41"/>
      <c r="G171" s="41"/>
    </row>
    <row r="172" spans="2:7">
      <c r="B172" s="51"/>
      <c r="C172" s="41"/>
      <c r="D172" s="41"/>
      <c r="E172" s="41"/>
      <c r="F172" s="41"/>
      <c r="G172" s="41"/>
    </row>
    <row r="173" spans="2:7">
      <c r="B173" s="51"/>
      <c r="C173" s="41"/>
      <c r="D173" s="41"/>
      <c r="E173" s="41"/>
      <c r="F173" s="41"/>
      <c r="G173" s="41"/>
    </row>
    <row r="174" spans="2:7">
      <c r="B174" s="51"/>
      <c r="C174" s="41"/>
      <c r="D174" s="41"/>
      <c r="E174" s="41"/>
      <c r="F174" s="41"/>
      <c r="G174" s="41"/>
    </row>
    <row r="175" spans="2:7">
      <c r="B175" s="51"/>
      <c r="C175" s="41"/>
      <c r="D175" s="41"/>
      <c r="E175" s="41"/>
      <c r="F175" s="41"/>
      <c r="G175" s="41"/>
    </row>
    <row r="176" spans="2:7">
      <c r="B176" s="51"/>
      <c r="C176" s="41"/>
      <c r="D176" s="41"/>
      <c r="E176" s="41"/>
      <c r="F176" s="41"/>
      <c r="G176" s="41"/>
    </row>
    <row r="177" spans="2:7">
      <c r="B177" s="51"/>
      <c r="C177" s="41"/>
      <c r="D177" s="41"/>
      <c r="E177" s="41"/>
      <c r="F177" s="41"/>
      <c r="G177" s="41"/>
    </row>
    <row r="178" spans="2:7">
      <c r="B178" s="51"/>
      <c r="C178" s="41"/>
      <c r="D178" s="41"/>
      <c r="E178" s="41"/>
      <c r="F178" s="41"/>
      <c r="G178" s="41"/>
    </row>
    <row r="179" spans="2:7">
      <c r="B179" s="51"/>
      <c r="C179" s="41"/>
      <c r="D179" s="41"/>
      <c r="E179" s="41"/>
      <c r="F179" s="41"/>
      <c r="G179" s="41"/>
    </row>
    <row r="180" spans="2:7">
      <c r="B180" s="51"/>
      <c r="C180" s="41"/>
      <c r="D180" s="41"/>
      <c r="E180" s="41"/>
      <c r="F180" s="41"/>
      <c r="G180" s="41"/>
    </row>
    <row r="181" spans="2:7">
      <c r="B181" s="51"/>
      <c r="C181" s="41"/>
      <c r="D181" s="41"/>
      <c r="E181" s="41"/>
      <c r="F181" s="41"/>
      <c r="G181" s="41"/>
    </row>
    <row r="182" spans="2:7">
      <c r="B182" s="51"/>
      <c r="C182" s="41"/>
      <c r="D182" s="41"/>
      <c r="E182" s="41"/>
      <c r="F182" s="41"/>
      <c r="G182" s="41"/>
    </row>
    <row r="183" spans="2:7">
      <c r="B183" s="51"/>
      <c r="C183" s="41"/>
      <c r="D183" s="41"/>
      <c r="E183" s="41"/>
      <c r="F183" s="41"/>
      <c r="G183" s="41"/>
    </row>
    <row r="184" spans="2:7">
      <c r="B184" s="51"/>
      <c r="C184" s="41"/>
      <c r="D184" s="41"/>
      <c r="E184" s="41"/>
      <c r="F184" s="41"/>
      <c r="G184" s="41"/>
    </row>
    <row r="185" spans="2:7">
      <c r="B185" s="51"/>
      <c r="C185" s="41"/>
      <c r="D185" s="41"/>
      <c r="E185" s="41"/>
      <c r="F185" s="41"/>
      <c r="G185" s="41"/>
    </row>
    <row r="186" spans="2:7">
      <c r="B186" s="51"/>
      <c r="C186" s="41"/>
      <c r="D186" s="41"/>
      <c r="E186" s="41"/>
      <c r="F186" s="41"/>
      <c r="G186" s="41"/>
    </row>
    <row r="187" spans="2:7">
      <c r="B187" s="51"/>
      <c r="C187" s="41"/>
      <c r="D187" s="41"/>
      <c r="E187" s="41"/>
      <c r="F187" s="41"/>
      <c r="G187" s="41"/>
    </row>
    <row r="188" spans="2:7">
      <c r="B188" s="51"/>
      <c r="C188" s="41"/>
      <c r="D188" s="41"/>
      <c r="E188" s="41"/>
      <c r="F188" s="41"/>
      <c r="G188" s="41"/>
    </row>
    <row r="189" spans="2:7">
      <c r="B189" s="51"/>
      <c r="C189" s="41"/>
      <c r="D189" s="41"/>
      <c r="E189" s="41"/>
      <c r="F189" s="41"/>
      <c r="G189" s="41"/>
    </row>
    <row r="190" spans="2:7">
      <c r="B190" s="51"/>
      <c r="C190" s="41"/>
      <c r="D190" s="41"/>
      <c r="E190" s="41"/>
      <c r="F190" s="41"/>
      <c r="G190" s="41"/>
    </row>
    <row r="191" spans="2:7">
      <c r="B191" s="51"/>
      <c r="C191" s="41"/>
      <c r="D191" s="41"/>
      <c r="E191" s="41"/>
      <c r="F191" s="41"/>
      <c r="G191" s="41"/>
    </row>
    <row r="192" spans="2:7">
      <c r="B192" s="51"/>
      <c r="C192" s="41"/>
      <c r="D192" s="41"/>
      <c r="E192" s="41"/>
      <c r="F192" s="41"/>
      <c r="G192" s="41"/>
    </row>
    <row r="193" spans="2:7">
      <c r="B193" s="51"/>
      <c r="C193" s="41"/>
      <c r="D193" s="41"/>
      <c r="E193" s="41"/>
      <c r="F193" s="41"/>
      <c r="G193" s="41"/>
    </row>
    <row r="194" spans="2:7">
      <c r="B194" s="51"/>
      <c r="C194" s="41"/>
      <c r="D194" s="41"/>
      <c r="E194" s="41"/>
      <c r="F194" s="41"/>
      <c r="G194" s="41"/>
    </row>
    <row r="195" spans="2:7">
      <c r="B195" s="51"/>
      <c r="C195" s="41"/>
      <c r="D195" s="41"/>
      <c r="E195" s="41"/>
      <c r="F195" s="41"/>
      <c r="G195" s="41"/>
    </row>
    <row r="196" spans="2:7">
      <c r="B196" s="51"/>
      <c r="C196" s="41"/>
      <c r="D196" s="41"/>
      <c r="E196" s="41"/>
      <c r="F196" s="41"/>
      <c r="G196" s="41"/>
    </row>
    <row r="197" spans="2:7">
      <c r="B197" s="51"/>
      <c r="C197" s="41"/>
      <c r="D197" s="41"/>
      <c r="E197" s="41"/>
      <c r="F197" s="41"/>
      <c r="G197" s="41"/>
    </row>
    <row r="198" spans="2:7">
      <c r="B198" s="51"/>
      <c r="C198" s="41"/>
      <c r="D198" s="41"/>
      <c r="E198" s="41"/>
      <c r="F198" s="41"/>
      <c r="G198" s="41"/>
    </row>
    <row r="199" spans="2:7">
      <c r="B199" s="51"/>
      <c r="C199" s="41"/>
      <c r="D199" s="41"/>
      <c r="E199" s="41"/>
      <c r="F199" s="41"/>
      <c r="G199" s="41"/>
    </row>
    <row r="200" spans="2:7">
      <c r="B200" s="51"/>
      <c r="C200" s="41"/>
      <c r="D200" s="41"/>
      <c r="E200" s="41"/>
      <c r="F200" s="41"/>
      <c r="G200" s="41"/>
    </row>
    <row r="201" spans="2:7">
      <c r="B201" s="51"/>
      <c r="C201" s="41"/>
      <c r="D201" s="41"/>
      <c r="E201" s="41"/>
      <c r="F201" s="41"/>
      <c r="G201" s="41"/>
    </row>
    <row r="202" spans="2:7">
      <c r="B202" s="51"/>
      <c r="C202" s="41"/>
      <c r="D202" s="41"/>
      <c r="E202" s="41"/>
      <c r="F202" s="41"/>
      <c r="G202" s="41"/>
    </row>
    <row r="203" spans="2:7">
      <c r="B203" s="51"/>
      <c r="C203" s="41"/>
      <c r="D203" s="41"/>
      <c r="E203" s="41"/>
      <c r="F203" s="41"/>
      <c r="G203" s="41"/>
    </row>
    <row r="204" spans="2:7">
      <c r="B204" s="51"/>
      <c r="C204" s="41"/>
      <c r="D204" s="41"/>
      <c r="E204" s="41"/>
      <c r="F204" s="41"/>
      <c r="G204" s="41"/>
    </row>
    <row r="205" spans="2:7">
      <c r="B205" s="51"/>
      <c r="C205" s="41"/>
      <c r="D205" s="41"/>
      <c r="E205" s="41"/>
      <c r="F205" s="41"/>
      <c r="G205" s="41"/>
    </row>
    <row r="206" spans="2:7">
      <c r="B206" s="51"/>
      <c r="C206" s="41"/>
      <c r="D206" s="41"/>
      <c r="E206" s="41"/>
      <c r="F206" s="41"/>
      <c r="G206" s="41"/>
    </row>
    <row r="207" spans="2:7">
      <c r="B207" s="51"/>
      <c r="C207" s="41"/>
      <c r="D207" s="41"/>
      <c r="E207" s="41"/>
      <c r="F207" s="41"/>
      <c r="G207" s="41"/>
    </row>
    <row r="208" spans="2:7">
      <c r="B208" s="51"/>
      <c r="C208" s="41"/>
      <c r="D208" s="41"/>
      <c r="E208" s="41"/>
      <c r="F208" s="41"/>
      <c r="G208" s="41"/>
    </row>
    <row r="209" spans="2:7">
      <c r="B209" s="51"/>
      <c r="C209" s="41"/>
      <c r="D209" s="41"/>
      <c r="E209" s="41"/>
      <c r="F209" s="41"/>
      <c r="G209" s="41"/>
    </row>
    <row r="210" spans="2:7">
      <c r="B210" s="51"/>
      <c r="C210" s="41"/>
      <c r="D210" s="41"/>
      <c r="E210" s="41"/>
      <c r="F210" s="41"/>
      <c r="G210" s="41"/>
    </row>
    <row r="211" spans="2:7">
      <c r="B211" s="51"/>
      <c r="C211" s="41"/>
      <c r="D211" s="41"/>
      <c r="E211" s="41"/>
      <c r="F211" s="41"/>
      <c r="G211" s="41"/>
    </row>
    <row r="212" spans="2:7">
      <c r="B212" s="51"/>
      <c r="C212" s="41"/>
      <c r="D212" s="41"/>
      <c r="E212" s="41"/>
      <c r="F212" s="41"/>
      <c r="G212" s="41"/>
    </row>
    <row r="213" spans="2:7">
      <c r="B213" s="51"/>
      <c r="C213" s="41"/>
      <c r="D213" s="41"/>
      <c r="E213" s="41"/>
      <c r="F213" s="41"/>
      <c r="G213" s="41"/>
    </row>
    <row r="214" spans="2:7">
      <c r="B214" s="51"/>
      <c r="C214" s="41"/>
      <c r="D214" s="41"/>
      <c r="E214" s="41"/>
      <c r="F214" s="41"/>
      <c r="G214" s="41"/>
    </row>
    <row r="215" spans="2:7">
      <c r="B215" s="51"/>
      <c r="C215" s="41"/>
      <c r="D215" s="41"/>
      <c r="E215" s="41"/>
      <c r="F215" s="41"/>
      <c r="G215" s="41"/>
    </row>
    <row r="216" spans="2:7">
      <c r="B216" s="51"/>
      <c r="C216" s="41"/>
      <c r="D216" s="41"/>
      <c r="E216" s="41"/>
      <c r="F216" s="41"/>
      <c r="G216" s="41"/>
    </row>
    <row r="217" spans="2:7">
      <c r="B217" s="51"/>
      <c r="C217" s="41"/>
      <c r="D217" s="41"/>
      <c r="E217" s="41"/>
      <c r="F217" s="41"/>
      <c r="G217" s="41"/>
    </row>
    <row r="218" spans="2:7">
      <c r="B218" s="51"/>
      <c r="C218" s="41"/>
      <c r="D218" s="41"/>
      <c r="E218" s="41"/>
      <c r="F218" s="41"/>
      <c r="G218" s="41"/>
    </row>
    <row r="219" spans="2:7">
      <c r="B219" s="51"/>
      <c r="C219" s="41"/>
      <c r="D219" s="41"/>
      <c r="E219" s="41"/>
      <c r="F219" s="41"/>
      <c r="G219" s="41"/>
    </row>
    <row r="220" spans="2:7">
      <c r="B220" s="51"/>
      <c r="C220" s="41"/>
      <c r="D220" s="41"/>
      <c r="E220" s="41"/>
      <c r="F220" s="41"/>
      <c r="G220" s="41"/>
    </row>
    <row r="221" spans="2:7">
      <c r="B221" s="51"/>
      <c r="C221" s="41"/>
      <c r="D221" s="41"/>
      <c r="E221" s="41"/>
      <c r="F221" s="41"/>
      <c r="G221" s="41"/>
    </row>
    <row r="222" spans="2:7">
      <c r="B222" s="51"/>
      <c r="C222" s="41"/>
      <c r="D222" s="41"/>
      <c r="E222" s="41"/>
      <c r="F222" s="41"/>
      <c r="G222" s="41"/>
    </row>
    <row r="223" spans="2:7">
      <c r="B223" s="51"/>
      <c r="C223" s="41"/>
      <c r="D223" s="41"/>
      <c r="E223" s="41"/>
      <c r="F223" s="41"/>
      <c r="G223" s="41"/>
    </row>
    <row r="224" spans="2:7">
      <c r="B224" s="51"/>
      <c r="C224" s="41"/>
      <c r="D224" s="41"/>
      <c r="E224" s="41"/>
      <c r="F224" s="41"/>
      <c r="G224" s="41"/>
    </row>
    <row r="225" spans="2:7">
      <c r="B225" s="51"/>
      <c r="C225" s="41"/>
      <c r="D225" s="41"/>
      <c r="E225" s="41"/>
      <c r="F225" s="41"/>
      <c r="G225" s="41"/>
    </row>
    <row r="226" spans="2:7">
      <c r="B226" s="51"/>
      <c r="C226" s="41"/>
      <c r="D226" s="41"/>
      <c r="E226" s="41"/>
      <c r="F226" s="41"/>
      <c r="G226" s="41"/>
    </row>
    <row r="227" spans="2:7">
      <c r="B227" s="51"/>
      <c r="C227" s="41"/>
      <c r="D227" s="41"/>
      <c r="E227" s="41"/>
      <c r="F227" s="41"/>
      <c r="G227" s="41"/>
    </row>
    <row r="228" spans="2:7">
      <c r="B228" s="51"/>
      <c r="C228" s="41"/>
      <c r="D228" s="41"/>
      <c r="E228" s="41"/>
      <c r="F228" s="41"/>
      <c r="G228" s="41"/>
    </row>
    <row r="229" spans="2:7">
      <c r="B229" s="51"/>
      <c r="C229" s="41"/>
      <c r="D229" s="41"/>
      <c r="E229" s="41"/>
      <c r="F229" s="41"/>
      <c r="G229" s="41"/>
    </row>
    <row r="230" spans="2:7">
      <c r="B230" s="51"/>
      <c r="C230" s="41"/>
      <c r="D230" s="41"/>
      <c r="E230" s="41"/>
      <c r="F230" s="41"/>
      <c r="G230" s="41"/>
    </row>
    <row r="231" spans="2:7">
      <c r="B231" s="51"/>
      <c r="C231" s="41"/>
      <c r="D231" s="41"/>
      <c r="E231" s="41"/>
      <c r="F231" s="41"/>
      <c r="G231" s="41"/>
    </row>
    <row r="232" spans="2:7">
      <c r="B232" s="51"/>
      <c r="C232" s="41"/>
      <c r="D232" s="41"/>
      <c r="E232" s="41"/>
      <c r="F232" s="41"/>
      <c r="G232" s="41"/>
    </row>
    <row r="233" spans="2:7">
      <c r="B233" s="51"/>
      <c r="C233" s="41"/>
      <c r="D233" s="41"/>
      <c r="E233" s="41"/>
      <c r="F233" s="41"/>
      <c r="G233" s="41"/>
    </row>
    <row r="234" spans="2:7">
      <c r="B234" s="51"/>
      <c r="C234" s="41"/>
      <c r="D234" s="41"/>
      <c r="E234" s="41"/>
      <c r="F234" s="41"/>
      <c r="G234" s="41"/>
    </row>
    <row r="235" spans="2:7">
      <c r="B235" s="51"/>
      <c r="C235" s="41"/>
      <c r="D235" s="41"/>
      <c r="E235" s="41"/>
      <c r="F235" s="41"/>
      <c r="G235" s="41"/>
    </row>
    <row r="236" spans="2:7">
      <c r="B236" s="51"/>
      <c r="C236" s="41"/>
      <c r="D236" s="41"/>
      <c r="E236" s="41"/>
      <c r="F236" s="41"/>
      <c r="G236" s="41"/>
    </row>
    <row r="237" spans="2:7">
      <c r="B237" s="51"/>
      <c r="C237" s="41"/>
      <c r="D237" s="41"/>
      <c r="E237" s="41"/>
      <c r="F237" s="41"/>
      <c r="G237" s="41"/>
    </row>
    <row r="238" spans="2:7">
      <c r="B238" s="51"/>
      <c r="C238" s="41"/>
      <c r="D238" s="41"/>
      <c r="E238" s="41"/>
      <c r="F238" s="41"/>
      <c r="G238" s="41"/>
    </row>
    <row r="239" spans="2:7">
      <c r="B239" s="51"/>
      <c r="C239" s="41"/>
      <c r="D239" s="41"/>
      <c r="E239" s="41"/>
      <c r="F239" s="41"/>
      <c r="G239" s="41"/>
    </row>
    <row r="240" spans="2:7">
      <c r="B240" s="51"/>
      <c r="C240" s="41"/>
      <c r="D240" s="41"/>
      <c r="E240" s="41"/>
      <c r="F240" s="41"/>
      <c r="G240" s="41"/>
    </row>
    <row r="241" spans="2:7">
      <c r="B241" s="51"/>
      <c r="C241" s="41"/>
      <c r="D241" s="41"/>
      <c r="E241" s="41"/>
      <c r="F241" s="41"/>
      <c r="G241" s="41"/>
    </row>
    <row r="242" spans="2:7">
      <c r="B242" s="51"/>
      <c r="C242" s="41"/>
      <c r="D242" s="41"/>
      <c r="E242" s="41"/>
      <c r="F242" s="41"/>
      <c r="G242" s="41"/>
    </row>
    <row r="243" spans="2:7">
      <c r="B243" s="51"/>
      <c r="C243" s="41"/>
      <c r="D243" s="41"/>
      <c r="E243" s="41"/>
      <c r="F243" s="41"/>
      <c r="G243" s="41"/>
    </row>
    <row r="244" spans="2:7">
      <c r="B244" s="51"/>
      <c r="C244" s="41"/>
      <c r="D244" s="41"/>
      <c r="E244" s="41"/>
      <c r="F244" s="41"/>
      <c r="G244" s="41"/>
    </row>
    <row r="245" spans="2:7">
      <c r="B245" s="51"/>
      <c r="C245" s="41"/>
      <c r="D245" s="41"/>
      <c r="E245" s="41"/>
      <c r="F245" s="41"/>
      <c r="G245" s="41"/>
    </row>
    <row r="246" spans="2:7">
      <c r="B246" s="51"/>
      <c r="C246" s="41"/>
      <c r="D246" s="41"/>
      <c r="E246" s="41"/>
      <c r="F246" s="41"/>
      <c r="G246" s="41"/>
    </row>
    <row r="247" spans="2:7">
      <c r="B247" s="51"/>
      <c r="C247" s="41"/>
      <c r="D247" s="41"/>
      <c r="E247" s="41"/>
      <c r="F247" s="41"/>
      <c r="G247" s="41"/>
    </row>
    <row r="248" spans="2:7">
      <c r="B248" s="51"/>
      <c r="C248" s="41"/>
      <c r="D248" s="41"/>
      <c r="E248" s="41"/>
      <c r="F248" s="41"/>
      <c r="G248" s="41"/>
    </row>
    <row r="249" spans="2:7">
      <c r="B249" s="51"/>
      <c r="C249" s="41"/>
      <c r="D249" s="41"/>
      <c r="E249" s="41"/>
      <c r="F249" s="41"/>
      <c r="G249" s="41"/>
    </row>
    <row r="250" spans="2:7">
      <c r="B250" s="51"/>
      <c r="C250" s="41"/>
      <c r="D250" s="41"/>
      <c r="E250" s="41"/>
      <c r="F250" s="41"/>
      <c r="G250" s="41"/>
    </row>
    <row r="251" spans="2:7">
      <c r="B251" s="51"/>
      <c r="C251" s="41"/>
      <c r="D251" s="41"/>
      <c r="E251" s="41"/>
      <c r="F251" s="41"/>
      <c r="G251" s="41"/>
    </row>
    <row r="252" spans="2:7">
      <c r="B252" s="51"/>
      <c r="C252" s="41"/>
      <c r="D252" s="41"/>
      <c r="E252" s="41"/>
      <c r="F252" s="41"/>
      <c r="G252" s="41"/>
    </row>
    <row r="253" spans="2:7">
      <c r="B253" s="51"/>
      <c r="C253" s="41"/>
      <c r="D253" s="41"/>
      <c r="E253" s="41"/>
      <c r="F253" s="41"/>
      <c r="G253" s="41"/>
    </row>
    <row r="254" spans="2:7">
      <c r="B254" s="51"/>
      <c r="C254" s="41"/>
      <c r="D254" s="41"/>
      <c r="E254" s="41"/>
      <c r="F254" s="41"/>
      <c r="G254" s="41"/>
    </row>
    <row r="255" spans="2:7">
      <c r="B255" s="51"/>
      <c r="C255" s="41"/>
      <c r="D255" s="41"/>
      <c r="E255" s="41"/>
      <c r="F255" s="41"/>
      <c r="G255" s="41"/>
    </row>
    <row r="256" spans="2:7">
      <c r="B256" s="51"/>
      <c r="C256" s="41"/>
      <c r="D256" s="41"/>
      <c r="E256" s="41"/>
      <c r="F256" s="41"/>
      <c r="G256" s="41"/>
    </row>
    <row r="257" spans="2:7">
      <c r="B257" s="51"/>
      <c r="C257" s="41"/>
      <c r="D257" s="41"/>
      <c r="E257" s="41"/>
      <c r="F257" s="41"/>
      <c r="G257" s="41"/>
    </row>
    <row r="258" spans="2:7">
      <c r="B258" s="51"/>
      <c r="C258" s="41"/>
      <c r="D258" s="41"/>
      <c r="E258" s="41"/>
      <c r="F258" s="41"/>
      <c r="G258" s="41"/>
    </row>
    <row r="259" spans="2:7">
      <c r="B259" s="51"/>
      <c r="C259" s="41"/>
      <c r="D259" s="41"/>
      <c r="E259" s="41"/>
      <c r="F259" s="41"/>
      <c r="G259" s="41"/>
    </row>
    <row r="260" spans="2:7">
      <c r="B260" s="51"/>
      <c r="C260" s="41"/>
      <c r="D260" s="41"/>
      <c r="E260" s="41"/>
      <c r="F260" s="41"/>
      <c r="G260" s="41"/>
    </row>
    <row r="261" spans="2:7">
      <c r="B261" s="51"/>
      <c r="C261" s="41"/>
      <c r="D261" s="41"/>
      <c r="E261" s="41"/>
      <c r="F261" s="41"/>
      <c r="G261" s="41"/>
    </row>
    <row r="262" spans="2:7">
      <c r="B262" s="51"/>
      <c r="C262" s="41"/>
      <c r="D262" s="41"/>
      <c r="E262" s="41"/>
      <c r="F262" s="41"/>
      <c r="G262" s="41"/>
    </row>
    <row r="263" spans="2:7">
      <c r="B263" s="51"/>
      <c r="C263" s="41"/>
      <c r="D263" s="41"/>
      <c r="E263" s="41"/>
      <c r="F263" s="41"/>
      <c r="G263" s="41"/>
    </row>
    <row r="264" spans="2:7">
      <c r="B264" s="51"/>
      <c r="C264" s="41"/>
      <c r="D264" s="41"/>
      <c r="E264" s="41"/>
      <c r="F264" s="41"/>
      <c r="G264" s="41"/>
    </row>
    <row r="265" spans="2:7">
      <c r="B265" s="51"/>
      <c r="C265" s="41"/>
      <c r="D265" s="41"/>
      <c r="E265" s="41"/>
      <c r="F265" s="41"/>
      <c r="G265" s="41"/>
    </row>
    <row r="266" spans="2:7">
      <c r="B266" s="51"/>
      <c r="C266" s="41"/>
      <c r="D266" s="41"/>
      <c r="E266" s="41"/>
      <c r="F266" s="41"/>
      <c r="G266" s="41"/>
    </row>
    <row r="267" spans="2:7">
      <c r="B267" s="51"/>
      <c r="C267" s="41"/>
      <c r="D267" s="41"/>
      <c r="E267" s="41"/>
      <c r="F267" s="41"/>
      <c r="G267" s="41"/>
    </row>
    <row r="268" spans="2:7">
      <c r="B268" s="51"/>
      <c r="C268" s="41"/>
      <c r="D268" s="41"/>
      <c r="E268" s="41"/>
      <c r="F268" s="41"/>
      <c r="G268" s="41"/>
    </row>
    <row r="269" spans="2:7">
      <c r="B269" s="51"/>
      <c r="C269" s="41"/>
      <c r="D269" s="41"/>
      <c r="E269" s="41"/>
      <c r="F269" s="41"/>
      <c r="G269" s="41"/>
    </row>
    <row r="270" spans="2:7">
      <c r="B270" s="51"/>
      <c r="C270" s="41"/>
      <c r="D270" s="41"/>
      <c r="E270" s="41"/>
      <c r="F270" s="41"/>
      <c r="G270" s="41"/>
    </row>
    <row r="271" spans="2:7">
      <c r="B271" s="51"/>
      <c r="C271" s="41"/>
      <c r="D271" s="41"/>
      <c r="E271" s="41"/>
      <c r="F271" s="41"/>
      <c r="G271" s="41"/>
    </row>
    <row r="272" spans="2:7">
      <c r="B272" s="51"/>
      <c r="C272" s="41"/>
      <c r="D272" s="41"/>
      <c r="E272" s="41"/>
      <c r="F272" s="41"/>
      <c r="G272" s="41"/>
    </row>
    <row r="273" spans="2:7">
      <c r="B273" s="51"/>
      <c r="C273" s="41"/>
      <c r="D273" s="41"/>
      <c r="E273" s="41"/>
      <c r="F273" s="41"/>
      <c r="G273" s="41"/>
    </row>
    <row r="274" spans="2:7">
      <c r="B274" s="51"/>
      <c r="C274" s="41"/>
      <c r="D274" s="41"/>
      <c r="E274" s="41"/>
      <c r="F274" s="41"/>
      <c r="G274" s="41"/>
    </row>
    <row r="275" spans="2:7">
      <c r="B275" s="51"/>
      <c r="C275" s="41"/>
      <c r="D275" s="41"/>
      <c r="E275" s="41"/>
      <c r="F275" s="41"/>
      <c r="G275" s="41"/>
    </row>
    <row r="276" spans="2:7">
      <c r="B276" s="51"/>
      <c r="C276" s="41"/>
      <c r="D276" s="41"/>
      <c r="E276" s="41"/>
      <c r="F276" s="41"/>
      <c r="G276" s="41"/>
    </row>
    <row r="277" spans="2:7">
      <c r="B277" s="51"/>
      <c r="C277" s="41"/>
      <c r="D277" s="41"/>
      <c r="E277" s="41"/>
      <c r="F277" s="41"/>
      <c r="G277" s="41"/>
    </row>
    <row r="278" spans="2:7">
      <c r="B278" s="51"/>
      <c r="C278" s="41"/>
      <c r="D278" s="41"/>
      <c r="E278" s="41"/>
      <c r="F278" s="41"/>
      <c r="G278" s="41"/>
    </row>
    <row r="279" spans="2:7">
      <c r="B279" s="51"/>
      <c r="C279" s="41"/>
      <c r="D279" s="41"/>
      <c r="E279" s="41"/>
      <c r="F279" s="41"/>
      <c r="G279" s="41"/>
    </row>
    <row r="280" spans="2:7">
      <c r="B280" s="51"/>
      <c r="C280" s="41"/>
      <c r="D280" s="41"/>
      <c r="E280" s="41"/>
      <c r="F280" s="41"/>
      <c r="G280" s="41"/>
    </row>
    <row r="281" spans="2:7">
      <c r="B281" s="51"/>
      <c r="C281" s="41"/>
      <c r="D281" s="41"/>
      <c r="E281" s="41"/>
      <c r="F281" s="41"/>
      <c r="G281" s="41"/>
    </row>
    <row r="282" spans="2:7">
      <c r="B282" s="51"/>
      <c r="C282" s="41"/>
      <c r="D282" s="41"/>
      <c r="E282" s="41"/>
      <c r="F282" s="41"/>
      <c r="G282" s="41"/>
    </row>
    <row r="283" spans="2:7">
      <c r="B283" s="51"/>
      <c r="C283" s="41"/>
      <c r="D283" s="41"/>
      <c r="E283" s="41"/>
      <c r="F283" s="41"/>
      <c r="G283" s="41"/>
    </row>
    <row r="284" spans="2:7">
      <c r="B284" s="51"/>
      <c r="C284" s="41"/>
      <c r="D284" s="41"/>
      <c r="E284" s="41"/>
      <c r="F284" s="41"/>
      <c r="G284" s="41"/>
    </row>
    <row r="285" spans="2:7">
      <c r="B285" s="51"/>
      <c r="C285" s="41"/>
      <c r="D285" s="41"/>
      <c r="E285" s="41"/>
      <c r="F285" s="41"/>
      <c r="G285" s="41"/>
    </row>
    <row r="286" spans="2:7">
      <c r="B286" s="51"/>
      <c r="C286" s="41"/>
      <c r="D286" s="41"/>
      <c r="E286" s="41"/>
      <c r="F286" s="41"/>
      <c r="G286" s="41"/>
    </row>
    <row r="287" spans="2:7">
      <c r="B287" s="51"/>
      <c r="C287" s="41"/>
      <c r="D287" s="41"/>
      <c r="E287" s="41"/>
      <c r="F287" s="41"/>
      <c r="G287" s="41"/>
    </row>
    <row r="288" spans="2:7">
      <c r="B288" s="51"/>
      <c r="C288" s="41"/>
      <c r="D288" s="41"/>
      <c r="E288" s="41"/>
      <c r="F288" s="41"/>
      <c r="G288" s="41"/>
    </row>
    <row r="289" spans="2:7">
      <c r="B289" s="51"/>
      <c r="C289" s="41"/>
      <c r="D289" s="41"/>
      <c r="E289" s="41"/>
      <c r="F289" s="41"/>
      <c r="G289" s="41"/>
    </row>
    <row r="290" spans="2:7">
      <c r="B290" s="51"/>
      <c r="C290" s="41"/>
      <c r="D290" s="41"/>
      <c r="E290" s="41"/>
      <c r="F290" s="41"/>
      <c r="G290" s="41"/>
    </row>
    <row r="291" spans="2:7">
      <c r="B291" s="51"/>
      <c r="C291" s="41"/>
      <c r="D291" s="41"/>
      <c r="E291" s="41"/>
      <c r="F291" s="41"/>
      <c r="G291" s="41"/>
    </row>
    <row r="292" spans="2:7">
      <c r="B292" s="51"/>
      <c r="C292" s="41"/>
      <c r="D292" s="41"/>
      <c r="E292" s="41"/>
      <c r="F292" s="41"/>
      <c r="G292" s="41"/>
    </row>
    <row r="293" spans="2:7">
      <c r="B293" s="51"/>
      <c r="C293" s="41"/>
      <c r="D293" s="41"/>
      <c r="E293" s="41"/>
      <c r="F293" s="41"/>
      <c r="G293" s="41"/>
    </row>
    <row r="294" spans="2:7">
      <c r="B294" s="51"/>
      <c r="C294" s="41"/>
      <c r="D294" s="41"/>
      <c r="E294" s="41"/>
      <c r="F294" s="41"/>
      <c r="G294" s="41"/>
    </row>
    <row r="295" spans="2:7">
      <c r="B295" s="51"/>
      <c r="C295" s="41"/>
      <c r="D295" s="41"/>
      <c r="E295" s="41"/>
      <c r="F295" s="41"/>
      <c r="G295" s="41"/>
    </row>
    <row r="296" spans="2:7">
      <c r="B296" s="51"/>
      <c r="C296" s="41"/>
      <c r="D296" s="41"/>
      <c r="E296" s="41"/>
      <c r="F296" s="41"/>
      <c r="G296" s="41"/>
    </row>
    <row r="297" spans="2:7">
      <c r="B297" s="51"/>
      <c r="C297" s="41"/>
      <c r="D297" s="41"/>
      <c r="E297" s="41"/>
      <c r="F297" s="41"/>
      <c r="G297" s="41"/>
    </row>
    <row r="298" spans="2:7">
      <c r="B298" s="51"/>
      <c r="C298" s="41"/>
      <c r="D298" s="41"/>
      <c r="E298" s="41"/>
      <c r="F298" s="41"/>
      <c r="G298" s="41"/>
    </row>
    <row r="299" spans="2:7">
      <c r="B299" s="51"/>
      <c r="C299" s="41"/>
      <c r="D299" s="41"/>
      <c r="E299" s="41"/>
      <c r="F299" s="41"/>
      <c r="G299" s="41"/>
    </row>
    <row r="300" spans="2:7">
      <c r="B300" s="51"/>
      <c r="C300" s="41"/>
      <c r="D300" s="41"/>
      <c r="E300" s="41"/>
      <c r="F300" s="41"/>
      <c r="G300" s="41"/>
    </row>
    <row r="301" spans="2:7">
      <c r="B301" s="51"/>
      <c r="C301" s="41"/>
      <c r="D301" s="41"/>
      <c r="E301" s="41"/>
      <c r="F301" s="41"/>
      <c r="G301" s="41"/>
    </row>
    <row r="302" spans="2:7">
      <c r="B302" s="51"/>
      <c r="C302" s="41"/>
      <c r="D302" s="41"/>
      <c r="E302" s="41"/>
      <c r="F302" s="41"/>
      <c r="G302" s="41"/>
    </row>
    <row r="303" spans="2:7">
      <c r="B303" s="51"/>
      <c r="C303" s="41"/>
      <c r="D303" s="41"/>
      <c r="E303" s="41"/>
      <c r="F303" s="41"/>
      <c r="G303" s="41"/>
    </row>
    <row r="304" spans="2:7">
      <c r="B304" s="51"/>
      <c r="C304" s="41"/>
      <c r="D304" s="41"/>
      <c r="E304" s="41"/>
      <c r="F304" s="41"/>
      <c r="G304" s="41"/>
    </row>
    <row r="305" spans="2:7">
      <c r="B305" s="51"/>
      <c r="C305" s="41"/>
      <c r="D305" s="41"/>
      <c r="E305" s="41"/>
      <c r="F305" s="41"/>
      <c r="G305" s="41"/>
    </row>
    <row r="306" spans="2:7">
      <c r="B306" s="51"/>
      <c r="C306" s="41"/>
      <c r="D306" s="41"/>
      <c r="E306" s="41"/>
      <c r="F306" s="41"/>
      <c r="G306" s="41"/>
    </row>
    <row r="307" spans="2:7">
      <c r="B307" s="51"/>
      <c r="C307" s="41"/>
      <c r="D307" s="41"/>
      <c r="E307" s="41"/>
      <c r="F307" s="41"/>
      <c r="G307" s="41"/>
    </row>
    <row r="308" spans="2:7">
      <c r="B308" s="51"/>
      <c r="C308" s="41"/>
      <c r="D308" s="41"/>
      <c r="E308" s="41"/>
      <c r="F308" s="41"/>
      <c r="G308" s="41"/>
    </row>
    <row r="309" spans="2:7">
      <c r="B309" s="51"/>
      <c r="C309" s="41"/>
      <c r="D309" s="41"/>
      <c r="E309" s="41"/>
      <c r="F309" s="41"/>
      <c r="G309" s="41"/>
    </row>
    <row r="310" spans="2:7">
      <c r="B310" s="51"/>
      <c r="C310" s="41"/>
      <c r="D310" s="41"/>
      <c r="E310" s="41"/>
      <c r="F310" s="41"/>
      <c r="G310" s="41"/>
    </row>
    <row r="311" spans="2:7">
      <c r="B311" s="51"/>
      <c r="C311" s="41"/>
      <c r="D311" s="41"/>
      <c r="E311" s="41"/>
      <c r="F311" s="41"/>
      <c r="G311" s="41"/>
    </row>
    <row r="312" spans="2:7">
      <c r="B312" s="51"/>
      <c r="C312" s="41"/>
      <c r="D312" s="41"/>
      <c r="E312" s="41"/>
      <c r="F312" s="41"/>
      <c r="G312" s="41"/>
    </row>
    <row r="313" spans="2:7">
      <c r="B313" s="51"/>
      <c r="C313" s="41"/>
      <c r="D313" s="41"/>
      <c r="E313" s="41"/>
      <c r="F313" s="41"/>
      <c r="G313" s="41"/>
    </row>
    <row r="314" spans="2:7">
      <c r="B314" s="51"/>
      <c r="C314" s="41"/>
      <c r="D314" s="41"/>
      <c r="E314" s="41"/>
      <c r="F314" s="41"/>
      <c r="G314" s="41"/>
    </row>
    <row r="315" spans="2:7">
      <c r="B315" s="51"/>
      <c r="C315" s="41"/>
      <c r="D315" s="41"/>
      <c r="E315" s="41"/>
      <c r="F315" s="41"/>
      <c r="G315" s="41"/>
    </row>
    <row r="316" spans="2:7">
      <c r="B316" s="51"/>
      <c r="C316" s="41"/>
      <c r="D316" s="41"/>
      <c r="E316" s="41"/>
      <c r="F316" s="41"/>
      <c r="G316" s="41"/>
    </row>
    <row r="317" spans="2:7">
      <c r="B317" s="51"/>
      <c r="C317" s="41"/>
      <c r="D317" s="41"/>
      <c r="E317" s="41"/>
      <c r="F317" s="41"/>
      <c r="G317" s="41"/>
    </row>
    <row r="318" spans="2:7">
      <c r="B318" s="51"/>
      <c r="C318" s="41"/>
      <c r="D318" s="41"/>
      <c r="E318" s="41"/>
      <c r="F318" s="41"/>
      <c r="G318" s="41"/>
    </row>
    <row r="319" spans="2:7">
      <c r="B319" s="51"/>
      <c r="C319" s="41"/>
      <c r="D319" s="41"/>
      <c r="E319" s="41"/>
      <c r="F319" s="41"/>
      <c r="G319" s="41"/>
    </row>
    <row r="320" spans="2:7">
      <c r="B320" s="51"/>
      <c r="C320" s="41"/>
      <c r="D320" s="41"/>
      <c r="E320" s="41"/>
      <c r="F320" s="41"/>
      <c r="G320" s="41"/>
    </row>
    <row r="321" spans="2:7">
      <c r="B321" s="51"/>
      <c r="C321" s="41"/>
      <c r="D321" s="41"/>
      <c r="E321" s="41"/>
      <c r="F321" s="41"/>
      <c r="G321" s="41"/>
    </row>
    <row r="322" spans="2:7">
      <c r="B322" s="51"/>
      <c r="C322" s="41"/>
      <c r="D322" s="41"/>
      <c r="E322" s="41"/>
      <c r="F322" s="41"/>
      <c r="G322" s="41"/>
    </row>
    <row r="323" spans="2:7">
      <c r="B323" s="51"/>
      <c r="C323" s="41"/>
      <c r="D323" s="41"/>
      <c r="E323" s="41"/>
      <c r="F323" s="41"/>
      <c r="G323" s="41"/>
    </row>
    <row r="324" spans="2:7">
      <c r="B324" s="51"/>
      <c r="C324" s="41"/>
      <c r="D324" s="41"/>
      <c r="E324" s="41"/>
      <c r="F324" s="41"/>
      <c r="G324" s="41"/>
    </row>
    <row r="325" spans="2:7">
      <c r="B325" s="51"/>
      <c r="C325" s="41"/>
      <c r="D325" s="41"/>
      <c r="E325" s="41"/>
      <c r="F325" s="41"/>
      <c r="G325" s="41"/>
    </row>
    <row r="326" spans="2:7">
      <c r="B326" s="51"/>
      <c r="C326" s="41"/>
      <c r="D326" s="41"/>
      <c r="E326" s="41"/>
      <c r="F326" s="41"/>
      <c r="G326" s="41"/>
    </row>
    <row r="327" spans="2:7">
      <c r="B327" s="51"/>
      <c r="C327" s="41"/>
      <c r="D327" s="41"/>
      <c r="E327" s="41"/>
      <c r="F327" s="41"/>
      <c r="G327" s="41"/>
    </row>
    <row r="328" spans="2:7">
      <c r="B328" s="51"/>
      <c r="C328" s="41"/>
      <c r="D328" s="41"/>
      <c r="E328" s="41"/>
      <c r="F328" s="41"/>
      <c r="G328" s="41"/>
    </row>
    <row r="329" spans="2:7">
      <c r="B329" s="51"/>
      <c r="C329" s="41"/>
      <c r="D329" s="41"/>
      <c r="E329" s="41"/>
      <c r="F329" s="41"/>
      <c r="G329" s="41"/>
    </row>
    <row r="330" spans="2:7">
      <c r="B330" s="51"/>
      <c r="C330" s="41"/>
      <c r="D330" s="41"/>
      <c r="E330" s="41"/>
      <c r="F330" s="41"/>
      <c r="G330" s="41"/>
    </row>
    <row r="331" spans="2:7">
      <c r="B331" s="51"/>
      <c r="C331" s="41"/>
      <c r="D331" s="41"/>
      <c r="E331" s="41"/>
      <c r="F331" s="41"/>
      <c r="G331" s="41"/>
    </row>
    <row r="332" spans="2:7">
      <c r="B332" s="51"/>
      <c r="C332" s="41"/>
      <c r="D332" s="41"/>
      <c r="E332" s="41"/>
      <c r="F332" s="41"/>
      <c r="G332" s="41"/>
    </row>
    <row r="333" spans="2:7">
      <c r="B333" s="51"/>
      <c r="C333" s="41"/>
      <c r="D333" s="41"/>
      <c r="E333" s="41"/>
      <c r="F333" s="41"/>
      <c r="G333" s="41"/>
    </row>
    <row r="334" spans="2:7">
      <c r="B334" s="51"/>
      <c r="C334" s="41"/>
      <c r="D334" s="41"/>
      <c r="E334" s="41"/>
      <c r="F334" s="41"/>
      <c r="G334" s="41"/>
    </row>
    <row r="335" spans="2:7">
      <c r="B335" s="51"/>
      <c r="C335" s="41"/>
      <c r="D335" s="41"/>
      <c r="E335" s="41"/>
      <c r="F335" s="41"/>
      <c r="G335" s="41"/>
    </row>
    <row r="336" spans="2:7">
      <c r="B336" s="51"/>
      <c r="C336" s="41"/>
      <c r="D336" s="41"/>
      <c r="E336" s="41"/>
      <c r="F336" s="41"/>
      <c r="G336" s="41"/>
    </row>
    <row r="337" spans="2:7">
      <c r="B337" s="51"/>
      <c r="C337" s="41"/>
      <c r="D337" s="41"/>
      <c r="E337" s="41"/>
      <c r="F337" s="41"/>
      <c r="G337" s="41"/>
    </row>
    <row r="338" spans="2:7">
      <c r="B338" s="51"/>
      <c r="C338" s="41"/>
      <c r="D338" s="41"/>
      <c r="E338" s="41"/>
      <c r="F338" s="41"/>
      <c r="G338" s="41"/>
    </row>
    <row r="339" spans="2:7">
      <c r="B339" s="51"/>
      <c r="C339" s="41"/>
      <c r="D339" s="41"/>
      <c r="E339" s="41"/>
      <c r="F339" s="41"/>
      <c r="G339" s="41"/>
    </row>
    <row r="340" spans="2:7">
      <c r="B340" s="51"/>
      <c r="C340" s="41"/>
      <c r="D340" s="41"/>
      <c r="E340" s="41"/>
      <c r="F340" s="41"/>
      <c r="G340" s="41"/>
    </row>
    <row r="341" spans="2:7">
      <c r="B341" s="51"/>
      <c r="C341" s="41"/>
      <c r="D341" s="41"/>
      <c r="E341" s="41"/>
      <c r="F341" s="41"/>
      <c r="G341" s="41"/>
    </row>
    <row r="342" spans="2:7">
      <c r="B342" s="51"/>
      <c r="C342" s="41"/>
      <c r="D342" s="41"/>
      <c r="E342" s="41"/>
      <c r="F342" s="41"/>
      <c r="G342" s="41"/>
    </row>
    <row r="343" spans="2:7">
      <c r="B343" s="51"/>
      <c r="C343" s="41"/>
      <c r="D343" s="41"/>
      <c r="E343" s="41"/>
      <c r="F343" s="41"/>
      <c r="G343" s="41"/>
    </row>
    <row r="344" spans="2:7">
      <c r="B344" s="51"/>
      <c r="C344" s="41"/>
      <c r="D344" s="41"/>
      <c r="E344" s="41"/>
      <c r="F344" s="41"/>
      <c r="G344" s="41"/>
    </row>
    <row r="345" spans="2:7">
      <c r="B345" s="51"/>
      <c r="C345" s="41"/>
      <c r="D345" s="41"/>
      <c r="E345" s="41"/>
      <c r="F345" s="41"/>
      <c r="G345" s="41"/>
    </row>
    <row r="346" spans="2:7">
      <c r="B346" s="51"/>
      <c r="C346" s="41"/>
      <c r="D346" s="41"/>
      <c r="E346" s="41"/>
      <c r="F346" s="41"/>
      <c r="G346" s="41"/>
    </row>
    <row r="347" spans="2:7">
      <c r="B347" s="51"/>
      <c r="C347" s="41"/>
      <c r="D347" s="41"/>
      <c r="E347" s="41"/>
      <c r="F347" s="41"/>
      <c r="G347" s="41"/>
    </row>
    <row r="348" spans="2:7">
      <c r="B348" s="51"/>
      <c r="C348" s="41"/>
      <c r="D348" s="41"/>
      <c r="E348" s="41"/>
      <c r="F348" s="41"/>
      <c r="G348" s="41"/>
    </row>
    <row r="349" spans="2:7">
      <c r="B349" s="51"/>
      <c r="C349" s="41"/>
      <c r="D349" s="41"/>
      <c r="E349" s="41"/>
      <c r="F349" s="41"/>
      <c r="G349" s="41"/>
    </row>
    <row r="350" spans="2:7">
      <c r="B350" s="51"/>
      <c r="C350" s="41"/>
      <c r="D350" s="41"/>
      <c r="E350" s="41"/>
      <c r="F350" s="41"/>
      <c r="G350" s="41"/>
    </row>
    <row r="351" spans="2:7">
      <c r="B351" s="51"/>
      <c r="C351" s="41"/>
      <c r="D351" s="41"/>
      <c r="E351" s="41"/>
      <c r="F351" s="41"/>
      <c r="G351" s="41"/>
    </row>
    <row r="352" spans="2:7">
      <c r="B352" s="51"/>
      <c r="C352" s="41"/>
      <c r="D352" s="41"/>
      <c r="E352" s="41"/>
      <c r="F352" s="41"/>
      <c r="G352" s="41"/>
    </row>
    <row r="353" spans="2:7">
      <c r="B353" s="51"/>
      <c r="C353" s="41"/>
      <c r="D353" s="41"/>
      <c r="E353" s="41"/>
      <c r="F353" s="41"/>
      <c r="G353" s="41"/>
    </row>
    <row r="354" spans="2:7">
      <c r="B354" s="51"/>
      <c r="C354" s="41"/>
      <c r="D354" s="41"/>
      <c r="E354" s="41"/>
      <c r="F354" s="41"/>
      <c r="G354" s="41"/>
    </row>
    <row r="355" spans="2:7">
      <c r="B355" s="51"/>
      <c r="C355" s="41"/>
      <c r="D355" s="41"/>
      <c r="E355" s="41"/>
      <c r="F355" s="41"/>
      <c r="G355" s="41"/>
    </row>
    <row r="356" spans="2:7">
      <c r="B356" s="51"/>
      <c r="C356" s="41"/>
      <c r="D356" s="41"/>
      <c r="E356" s="41"/>
      <c r="F356" s="41"/>
      <c r="G356" s="41"/>
    </row>
    <row r="357" spans="2:7">
      <c r="B357" s="51"/>
      <c r="C357" s="41"/>
      <c r="D357" s="41"/>
      <c r="E357" s="41"/>
      <c r="F357" s="41"/>
      <c r="G357" s="41"/>
    </row>
    <row r="358" spans="2:7">
      <c r="B358" s="51"/>
      <c r="C358" s="41"/>
      <c r="D358" s="41"/>
      <c r="E358" s="41"/>
      <c r="F358" s="41"/>
      <c r="G358" s="41"/>
    </row>
    <row r="359" spans="2:7">
      <c r="B359" s="51"/>
      <c r="C359" s="41"/>
      <c r="D359" s="41"/>
      <c r="E359" s="41"/>
      <c r="F359" s="41"/>
      <c r="G359" s="41"/>
    </row>
    <row r="360" spans="2:7">
      <c r="C360" s="41"/>
      <c r="D360" s="41"/>
      <c r="E360" s="41"/>
      <c r="F360" s="41"/>
      <c r="G360" s="41"/>
    </row>
    <row r="362" spans="2:7">
      <c r="B362" s="34"/>
    </row>
    <row r="363" spans="2:7">
      <c r="B363" s="87">
        <f t="array" ref="B363:D363">LINEST(G19:G30,C19:C30^COLUMN($A:$B),1)</f>
        <v>4.8789046797016496E-6</v>
      </c>
      <c r="C363" s="87">
        <v>6.2103988562949453E-4</v>
      </c>
      <c r="D363" s="87">
        <v>-1.6270050045516689E-2</v>
      </c>
    </row>
    <row r="365" spans="2:7">
      <c r="B365" s="42"/>
    </row>
  </sheetData>
  <mergeCells count="7">
    <mergeCell ref="G15:K15"/>
    <mergeCell ref="G16:K16"/>
    <mergeCell ref="C10:D10"/>
    <mergeCell ref="C11:G11"/>
    <mergeCell ref="C12:G12"/>
    <mergeCell ref="C13:G13"/>
    <mergeCell ref="B16:E16"/>
  </mergeCells>
  <phoneticPr fontId="1" type="noConversion"/>
  <pageMargins left="0.75" right="0.75" top="1" bottom="1" header="0.5" footer="0.5"/>
  <pageSetup paperSize="9" orientation="landscape" r:id="rId1"/>
  <headerFooter alignWithMargins="0"/>
  <drawing r:id="rId2"/>
  <legacyDrawing r:id="rId3"/>
  <oleObjects>
    <oleObject progId="Equation.3" shapeId="1028" r:id="rId4"/>
    <oleObject progId="Equation.3" shapeId="1030" r:id="rId5"/>
  </oleObjects>
</worksheet>
</file>

<file path=xl/worksheets/sheet2.xml><?xml version="1.0" encoding="utf-8"?>
<worksheet xmlns="http://schemas.openxmlformats.org/spreadsheetml/2006/main" xmlns:r="http://schemas.openxmlformats.org/officeDocument/2006/relationships">
  <dimension ref="C2:M524"/>
  <sheetViews>
    <sheetView zoomScale="89" zoomScaleNormal="89" workbookViewId="0">
      <selection activeCell="C1" sqref="C1"/>
    </sheetView>
  </sheetViews>
  <sheetFormatPr defaultRowHeight="12.75"/>
  <cols>
    <col min="3" max="3" width="18.85546875" customWidth="1"/>
    <col min="4" max="7" width="10.7109375" customWidth="1"/>
    <col min="8" max="8" width="7.85546875" customWidth="1"/>
    <col min="9" max="9" width="14.28515625" customWidth="1"/>
    <col min="10" max="10" width="10.7109375" customWidth="1"/>
    <col min="11" max="11" width="12.5703125" customWidth="1"/>
    <col min="12" max="17" width="10.7109375" customWidth="1"/>
  </cols>
  <sheetData>
    <row r="2" spans="3:13">
      <c r="C2" s="86" t="s">
        <v>96</v>
      </c>
    </row>
    <row r="4" spans="3:13" ht="15.75">
      <c r="C4" s="97" t="s">
        <v>97</v>
      </c>
      <c r="D4" s="1"/>
      <c r="E4" s="1"/>
      <c r="F4" s="1"/>
      <c r="G4" s="1"/>
      <c r="H4" s="1"/>
      <c r="I4" s="1"/>
      <c r="J4" s="1"/>
    </row>
    <row r="5" spans="3:13">
      <c r="C5" s="1"/>
      <c r="D5" s="1"/>
      <c r="E5" s="1"/>
      <c r="F5" s="1"/>
      <c r="G5" s="1"/>
      <c r="H5" s="1"/>
      <c r="I5" s="1"/>
      <c r="J5" s="1"/>
    </row>
    <row r="6" spans="3:13">
      <c r="C6" s="49" t="s">
        <v>23</v>
      </c>
      <c r="D6" s="102"/>
      <c r="E6" s="103"/>
      <c r="F6" s="34"/>
      <c r="G6" s="34"/>
      <c r="H6" s="34"/>
      <c r="I6" s="1"/>
      <c r="J6" s="1"/>
    </row>
    <row r="7" spans="3:13">
      <c r="C7" s="49" t="s">
        <v>21</v>
      </c>
      <c r="D7" s="104"/>
      <c r="E7" s="105"/>
      <c r="F7" s="105"/>
      <c r="G7" s="105"/>
      <c r="H7" s="105"/>
      <c r="I7" s="1"/>
      <c r="J7" s="1"/>
    </row>
    <row r="8" spans="3:13">
      <c r="C8" s="49" t="s">
        <v>22</v>
      </c>
      <c r="D8" s="104"/>
      <c r="E8" s="105"/>
      <c r="F8" s="105"/>
      <c r="G8" s="105"/>
      <c r="H8" s="105"/>
      <c r="I8" s="1"/>
      <c r="J8" s="1"/>
    </row>
    <row r="9" spans="3:13">
      <c r="C9" s="1"/>
      <c r="D9" s="1"/>
      <c r="E9" s="1"/>
      <c r="F9" s="1"/>
      <c r="G9" s="1"/>
      <c r="H9" s="1"/>
      <c r="I9" s="1"/>
      <c r="J9" s="1"/>
    </row>
    <row r="10" spans="3:13">
      <c r="C10" s="1" t="s">
        <v>27</v>
      </c>
      <c r="D10" s="104"/>
      <c r="E10" s="105"/>
      <c r="J10" s="9"/>
    </row>
    <row r="11" spans="3:13">
      <c r="D11" s="1"/>
      <c r="E11" s="1"/>
    </row>
    <row r="12" spans="3:13">
      <c r="C12" s="1"/>
      <c r="D12" s="1"/>
      <c r="E12" s="1"/>
    </row>
    <row r="13" spans="3:13">
      <c r="C13" s="5" t="s">
        <v>13</v>
      </c>
      <c r="D13" s="11">
        <v>100</v>
      </c>
      <c r="E13" s="21" t="s">
        <v>4</v>
      </c>
      <c r="F13" s="106" t="s">
        <v>19</v>
      </c>
      <c r="G13" s="107"/>
      <c r="H13" s="107"/>
      <c r="I13" s="107"/>
      <c r="M13" s="9"/>
    </row>
    <row r="14" spans="3:13">
      <c r="C14" s="5" t="s">
        <v>14</v>
      </c>
      <c r="D14" s="10">
        <v>1.4</v>
      </c>
      <c r="E14" s="21"/>
      <c r="F14" s="106" t="s">
        <v>20</v>
      </c>
      <c r="G14" s="107"/>
      <c r="H14" s="107"/>
      <c r="I14" s="107"/>
    </row>
    <row r="15" spans="3:13" s="14" customFormat="1">
      <c r="C15" s="6"/>
      <c r="D15" s="12"/>
      <c r="E15" s="13"/>
    </row>
    <row r="16" spans="3:13" ht="26.25" thickBot="1">
      <c r="D16" s="20" t="s">
        <v>11</v>
      </c>
      <c r="E16" s="20" t="s">
        <v>12</v>
      </c>
      <c r="F16" s="20" t="s">
        <v>0</v>
      </c>
      <c r="G16" s="20" t="s">
        <v>1</v>
      </c>
      <c r="H16" s="20" t="s">
        <v>10</v>
      </c>
      <c r="I16" s="20" t="s">
        <v>8</v>
      </c>
      <c r="J16" s="20" t="s">
        <v>9</v>
      </c>
      <c r="K16" s="20" t="s">
        <v>16</v>
      </c>
      <c r="L16" s="20" t="s">
        <v>15</v>
      </c>
    </row>
    <row r="17" spans="4:12" ht="13.5" thickTop="1">
      <c r="D17" s="16">
        <v>74</v>
      </c>
      <c r="E17" s="16">
        <v>180</v>
      </c>
      <c r="F17" s="16">
        <v>120</v>
      </c>
      <c r="G17" s="16">
        <v>3.5</v>
      </c>
      <c r="H17" s="16">
        <v>150</v>
      </c>
      <c r="I17" s="31">
        <f t="shared" ref="I17:I80" si="0">A*F17^2+B*F17+_C</f>
        <v>0.1285109636177264</v>
      </c>
      <c r="J17" s="17">
        <f>SQRT(4*D17/1000/3.14/E17/100)*10000</f>
        <v>22.884676571837183</v>
      </c>
      <c r="K17" s="18">
        <f>$D$13/(H17-J17)</f>
        <v>0.78668721679737852</v>
      </c>
      <c r="L17" s="19">
        <f>I17*G17*K17*K17*1.4</f>
        <v>0.38970900981281775</v>
      </c>
    </row>
    <row r="18" spans="4:12">
      <c r="D18" s="8">
        <v>78</v>
      </c>
      <c r="E18" s="8">
        <v>170</v>
      </c>
      <c r="F18" s="8">
        <v>90</v>
      </c>
      <c r="G18" s="8">
        <v>12.5</v>
      </c>
      <c r="H18" s="8">
        <v>115</v>
      </c>
      <c r="I18" s="31">
        <f t="shared" si="0"/>
        <v>7.914266756672117E-2</v>
      </c>
      <c r="J18" s="17">
        <f t="shared" ref="J18:J81" si="1">SQRT(4*D18/1000/3.14/E18/100)*10000</f>
        <v>24.176198470790716</v>
      </c>
      <c r="K18" s="18">
        <f t="shared" ref="K18:K81" si="2">$D$13/(H18-J18)</f>
        <v>1.1010329706122202</v>
      </c>
      <c r="L18" s="19">
        <f t="shared" ref="L18:L81" si="3">I18*G18*K18*K18*1.4</f>
        <v>1.6789949174720682</v>
      </c>
    </row>
    <row r="19" spans="4:12">
      <c r="D19" s="8">
        <v>80</v>
      </c>
      <c r="E19" s="8">
        <v>185</v>
      </c>
      <c r="F19" s="8">
        <v>55</v>
      </c>
      <c r="G19" s="8">
        <v>3.2</v>
      </c>
      <c r="H19" s="8">
        <v>115</v>
      </c>
      <c r="I19" s="31">
        <f t="shared" si="0"/>
        <v>3.2645830320202997E-2</v>
      </c>
      <c r="J19" s="17">
        <f t="shared" si="1"/>
        <v>23.470605886475489</v>
      </c>
      <c r="K19" s="18">
        <f t="shared" si="2"/>
        <v>1.0925451978406995</v>
      </c>
      <c r="L19" s="19">
        <f t="shared" si="3"/>
        <v>0.17457600785084038</v>
      </c>
    </row>
    <row r="20" spans="4:12">
      <c r="D20" s="8">
        <v>56</v>
      </c>
      <c r="E20" s="8">
        <v>160</v>
      </c>
      <c r="F20" s="8">
        <v>120</v>
      </c>
      <c r="G20" s="8">
        <v>8</v>
      </c>
      <c r="H20" s="8">
        <v>180</v>
      </c>
      <c r="I20" s="31">
        <f t="shared" si="0"/>
        <v>0.1285109636177264</v>
      </c>
      <c r="J20" s="17">
        <f t="shared" si="1"/>
        <v>21.115394209236655</v>
      </c>
      <c r="K20" s="18">
        <f t="shared" si="2"/>
        <v>0.6293875954961361</v>
      </c>
      <c r="L20" s="19">
        <f t="shared" si="3"/>
        <v>0.57015713197476348</v>
      </c>
    </row>
    <row r="21" spans="4:12">
      <c r="D21" s="8"/>
      <c r="E21" s="8"/>
      <c r="F21" s="8"/>
      <c r="G21" s="8"/>
      <c r="H21" s="8"/>
      <c r="I21" s="31">
        <f t="shared" si="0"/>
        <v>-1.6270050045516689E-2</v>
      </c>
      <c r="J21" s="17" t="e">
        <f t="shared" si="1"/>
        <v>#DIV/0!</v>
      </c>
      <c r="K21" s="18" t="e">
        <f t="shared" si="2"/>
        <v>#DIV/0!</v>
      </c>
      <c r="L21" s="19" t="e">
        <f t="shared" si="3"/>
        <v>#DIV/0!</v>
      </c>
    </row>
    <row r="22" spans="4:12">
      <c r="D22" s="8"/>
      <c r="E22" s="8"/>
      <c r="F22" s="8"/>
      <c r="G22" s="8"/>
      <c r="H22" s="8"/>
      <c r="I22" s="31">
        <f t="shared" si="0"/>
        <v>-1.6270050045516689E-2</v>
      </c>
      <c r="J22" s="17" t="e">
        <f t="shared" si="1"/>
        <v>#DIV/0!</v>
      </c>
      <c r="K22" s="18" t="e">
        <f t="shared" si="2"/>
        <v>#DIV/0!</v>
      </c>
      <c r="L22" s="19" t="e">
        <f t="shared" si="3"/>
        <v>#DIV/0!</v>
      </c>
    </row>
    <row r="23" spans="4:12">
      <c r="D23" s="8"/>
      <c r="E23" s="8"/>
      <c r="F23" s="8"/>
      <c r="G23" s="8"/>
      <c r="H23" s="8"/>
      <c r="I23" s="31">
        <f t="shared" si="0"/>
        <v>-1.6270050045516689E-2</v>
      </c>
      <c r="J23" s="17" t="e">
        <f t="shared" si="1"/>
        <v>#DIV/0!</v>
      </c>
      <c r="K23" s="18" t="e">
        <f t="shared" si="2"/>
        <v>#DIV/0!</v>
      </c>
      <c r="L23" s="19" t="e">
        <f t="shared" si="3"/>
        <v>#DIV/0!</v>
      </c>
    </row>
    <row r="24" spans="4:12">
      <c r="D24" s="8"/>
      <c r="E24" s="8"/>
      <c r="F24" s="8"/>
      <c r="G24" s="8"/>
      <c r="H24" s="8"/>
      <c r="I24" s="31">
        <f t="shared" si="0"/>
        <v>-1.6270050045516689E-2</v>
      </c>
      <c r="J24" s="17" t="e">
        <f t="shared" si="1"/>
        <v>#DIV/0!</v>
      </c>
      <c r="K24" s="18" t="e">
        <f t="shared" si="2"/>
        <v>#DIV/0!</v>
      </c>
      <c r="L24" s="19" t="e">
        <f t="shared" si="3"/>
        <v>#DIV/0!</v>
      </c>
    </row>
    <row r="25" spans="4:12">
      <c r="D25" s="8"/>
      <c r="E25" s="8"/>
      <c r="F25" s="8"/>
      <c r="G25" s="8"/>
      <c r="H25" s="8"/>
      <c r="I25" s="31">
        <f t="shared" si="0"/>
        <v>-1.6270050045516689E-2</v>
      </c>
      <c r="J25" s="17" t="e">
        <f t="shared" si="1"/>
        <v>#DIV/0!</v>
      </c>
      <c r="K25" s="18" t="e">
        <f t="shared" si="2"/>
        <v>#DIV/0!</v>
      </c>
      <c r="L25" s="19" t="e">
        <f t="shared" si="3"/>
        <v>#DIV/0!</v>
      </c>
    </row>
    <row r="26" spans="4:12">
      <c r="D26" s="15"/>
      <c r="E26" s="8"/>
      <c r="F26" s="15"/>
      <c r="G26" s="15"/>
      <c r="H26" s="8"/>
      <c r="I26" s="31">
        <f t="shared" si="0"/>
        <v>-1.6270050045516689E-2</v>
      </c>
      <c r="J26" s="17" t="e">
        <f t="shared" si="1"/>
        <v>#DIV/0!</v>
      </c>
      <c r="K26" s="18" t="e">
        <f t="shared" si="2"/>
        <v>#DIV/0!</v>
      </c>
      <c r="L26" s="19" t="e">
        <f t="shared" si="3"/>
        <v>#DIV/0!</v>
      </c>
    </row>
    <row r="27" spans="4:12">
      <c r="D27" s="15"/>
      <c r="E27" s="8"/>
      <c r="F27" s="15"/>
      <c r="G27" s="15"/>
      <c r="H27" s="8"/>
      <c r="I27" s="31">
        <f t="shared" si="0"/>
        <v>-1.6270050045516689E-2</v>
      </c>
      <c r="J27" s="17" t="e">
        <f t="shared" si="1"/>
        <v>#DIV/0!</v>
      </c>
      <c r="K27" s="18" t="e">
        <f t="shared" si="2"/>
        <v>#DIV/0!</v>
      </c>
      <c r="L27" s="19" t="e">
        <f t="shared" si="3"/>
        <v>#DIV/0!</v>
      </c>
    </row>
    <row r="28" spans="4:12">
      <c r="D28" s="15"/>
      <c r="E28" s="8"/>
      <c r="F28" s="15"/>
      <c r="G28" s="15"/>
      <c r="H28" s="8"/>
      <c r="I28" s="31">
        <f t="shared" si="0"/>
        <v>-1.6270050045516689E-2</v>
      </c>
      <c r="J28" s="17" t="e">
        <f t="shared" si="1"/>
        <v>#DIV/0!</v>
      </c>
      <c r="K28" s="18" t="e">
        <f t="shared" si="2"/>
        <v>#DIV/0!</v>
      </c>
      <c r="L28" s="19" t="e">
        <f t="shared" si="3"/>
        <v>#DIV/0!</v>
      </c>
    </row>
    <row r="29" spans="4:12">
      <c r="D29" s="15"/>
      <c r="E29" s="8"/>
      <c r="F29" s="15"/>
      <c r="G29" s="15"/>
      <c r="H29" s="8"/>
      <c r="I29" s="31">
        <f t="shared" si="0"/>
        <v>-1.6270050045516689E-2</v>
      </c>
      <c r="J29" s="17" t="e">
        <f t="shared" si="1"/>
        <v>#DIV/0!</v>
      </c>
      <c r="K29" s="18" t="e">
        <f t="shared" si="2"/>
        <v>#DIV/0!</v>
      </c>
      <c r="L29" s="19" t="e">
        <f t="shared" si="3"/>
        <v>#DIV/0!</v>
      </c>
    </row>
    <row r="30" spans="4:12">
      <c r="D30" s="15"/>
      <c r="E30" s="8"/>
      <c r="F30" s="15"/>
      <c r="G30" s="15"/>
      <c r="H30" s="8"/>
      <c r="I30" s="31">
        <f t="shared" si="0"/>
        <v>-1.6270050045516689E-2</v>
      </c>
      <c r="J30" s="17" t="e">
        <f t="shared" si="1"/>
        <v>#DIV/0!</v>
      </c>
      <c r="K30" s="18" t="e">
        <f t="shared" si="2"/>
        <v>#DIV/0!</v>
      </c>
      <c r="L30" s="19" t="e">
        <f t="shared" si="3"/>
        <v>#DIV/0!</v>
      </c>
    </row>
    <row r="31" spans="4:12">
      <c r="D31" s="15"/>
      <c r="E31" s="8"/>
      <c r="F31" s="15"/>
      <c r="G31" s="15"/>
      <c r="H31" s="8"/>
      <c r="I31" s="31">
        <f t="shared" si="0"/>
        <v>-1.6270050045516689E-2</v>
      </c>
      <c r="J31" s="17" t="e">
        <f t="shared" si="1"/>
        <v>#DIV/0!</v>
      </c>
      <c r="K31" s="18" t="e">
        <f t="shared" si="2"/>
        <v>#DIV/0!</v>
      </c>
      <c r="L31" s="19" t="e">
        <f t="shared" si="3"/>
        <v>#DIV/0!</v>
      </c>
    </row>
    <row r="32" spans="4:12">
      <c r="D32" s="15"/>
      <c r="E32" s="8"/>
      <c r="F32" s="15"/>
      <c r="G32" s="15"/>
      <c r="H32" s="8"/>
      <c r="I32" s="31">
        <f t="shared" si="0"/>
        <v>-1.6270050045516689E-2</v>
      </c>
      <c r="J32" s="17" t="e">
        <f t="shared" si="1"/>
        <v>#DIV/0!</v>
      </c>
      <c r="K32" s="18" t="e">
        <f t="shared" si="2"/>
        <v>#DIV/0!</v>
      </c>
      <c r="L32" s="19" t="e">
        <f t="shared" si="3"/>
        <v>#DIV/0!</v>
      </c>
    </row>
    <row r="33" spans="4:12">
      <c r="D33" s="15"/>
      <c r="E33" s="8"/>
      <c r="F33" s="15"/>
      <c r="G33" s="15"/>
      <c r="H33" s="8"/>
      <c r="I33" s="31">
        <f t="shared" si="0"/>
        <v>-1.6270050045516689E-2</v>
      </c>
      <c r="J33" s="17" t="e">
        <f t="shared" si="1"/>
        <v>#DIV/0!</v>
      </c>
      <c r="K33" s="18" t="e">
        <f t="shared" si="2"/>
        <v>#DIV/0!</v>
      </c>
      <c r="L33" s="19" t="e">
        <f t="shared" si="3"/>
        <v>#DIV/0!</v>
      </c>
    </row>
    <row r="34" spans="4:12">
      <c r="D34" s="15"/>
      <c r="E34" s="8"/>
      <c r="F34" s="15"/>
      <c r="G34" s="15"/>
      <c r="H34" s="8"/>
      <c r="I34" s="31">
        <f t="shared" si="0"/>
        <v>-1.6270050045516689E-2</v>
      </c>
      <c r="J34" s="17" t="e">
        <f t="shared" si="1"/>
        <v>#DIV/0!</v>
      </c>
      <c r="K34" s="18" t="e">
        <f t="shared" si="2"/>
        <v>#DIV/0!</v>
      </c>
      <c r="L34" s="19" t="e">
        <f t="shared" si="3"/>
        <v>#DIV/0!</v>
      </c>
    </row>
    <row r="35" spans="4:12">
      <c r="D35" s="15"/>
      <c r="E35" s="8"/>
      <c r="F35" s="15"/>
      <c r="G35" s="15"/>
      <c r="H35" s="8"/>
      <c r="I35" s="31">
        <f t="shared" si="0"/>
        <v>-1.6270050045516689E-2</v>
      </c>
      <c r="J35" s="17" t="e">
        <f t="shared" si="1"/>
        <v>#DIV/0!</v>
      </c>
      <c r="K35" s="18" t="e">
        <f t="shared" si="2"/>
        <v>#DIV/0!</v>
      </c>
      <c r="L35" s="19" t="e">
        <f t="shared" si="3"/>
        <v>#DIV/0!</v>
      </c>
    </row>
    <row r="36" spans="4:12">
      <c r="D36" s="15"/>
      <c r="E36" s="8"/>
      <c r="F36" s="15"/>
      <c r="G36" s="15"/>
      <c r="H36" s="8"/>
      <c r="I36" s="31">
        <f t="shared" si="0"/>
        <v>-1.6270050045516689E-2</v>
      </c>
      <c r="J36" s="17" t="e">
        <f t="shared" si="1"/>
        <v>#DIV/0!</v>
      </c>
      <c r="K36" s="18" t="e">
        <f t="shared" si="2"/>
        <v>#DIV/0!</v>
      </c>
      <c r="L36" s="19" t="e">
        <f t="shared" si="3"/>
        <v>#DIV/0!</v>
      </c>
    </row>
    <row r="37" spans="4:12">
      <c r="D37" s="15"/>
      <c r="E37" s="8"/>
      <c r="F37" s="15"/>
      <c r="G37" s="15"/>
      <c r="H37" s="8"/>
      <c r="I37" s="31">
        <f t="shared" si="0"/>
        <v>-1.6270050045516689E-2</v>
      </c>
      <c r="J37" s="17" t="e">
        <f t="shared" si="1"/>
        <v>#DIV/0!</v>
      </c>
      <c r="K37" s="18" t="e">
        <f t="shared" si="2"/>
        <v>#DIV/0!</v>
      </c>
      <c r="L37" s="19" t="e">
        <f t="shared" si="3"/>
        <v>#DIV/0!</v>
      </c>
    </row>
    <row r="38" spans="4:12">
      <c r="D38" s="15"/>
      <c r="E38" s="8"/>
      <c r="F38" s="15"/>
      <c r="G38" s="15"/>
      <c r="H38" s="8"/>
      <c r="I38" s="31">
        <f t="shared" si="0"/>
        <v>-1.6270050045516689E-2</v>
      </c>
      <c r="J38" s="17" t="e">
        <f t="shared" si="1"/>
        <v>#DIV/0!</v>
      </c>
      <c r="K38" s="18" t="e">
        <f t="shared" si="2"/>
        <v>#DIV/0!</v>
      </c>
      <c r="L38" s="19" t="e">
        <f t="shared" si="3"/>
        <v>#DIV/0!</v>
      </c>
    </row>
    <row r="39" spans="4:12">
      <c r="D39" s="15"/>
      <c r="E39" s="8"/>
      <c r="F39" s="15"/>
      <c r="G39" s="15"/>
      <c r="H39" s="8"/>
      <c r="I39" s="31">
        <f t="shared" si="0"/>
        <v>-1.6270050045516689E-2</v>
      </c>
      <c r="J39" s="17" t="e">
        <f t="shared" si="1"/>
        <v>#DIV/0!</v>
      </c>
      <c r="K39" s="18" t="e">
        <f t="shared" si="2"/>
        <v>#DIV/0!</v>
      </c>
      <c r="L39" s="19" t="e">
        <f t="shared" si="3"/>
        <v>#DIV/0!</v>
      </c>
    </row>
    <row r="40" spans="4:12">
      <c r="D40" s="15"/>
      <c r="E40" s="8"/>
      <c r="F40" s="15"/>
      <c r="G40" s="15"/>
      <c r="H40" s="8"/>
      <c r="I40" s="31">
        <f t="shared" si="0"/>
        <v>-1.6270050045516689E-2</v>
      </c>
      <c r="J40" s="17" t="e">
        <f t="shared" si="1"/>
        <v>#DIV/0!</v>
      </c>
      <c r="K40" s="18" t="e">
        <f t="shared" si="2"/>
        <v>#DIV/0!</v>
      </c>
      <c r="L40" s="19" t="e">
        <f t="shared" si="3"/>
        <v>#DIV/0!</v>
      </c>
    </row>
    <row r="41" spans="4:12">
      <c r="D41" s="15"/>
      <c r="E41" s="8"/>
      <c r="F41" s="15"/>
      <c r="G41" s="15"/>
      <c r="H41" s="8"/>
      <c r="I41" s="31">
        <f t="shared" si="0"/>
        <v>-1.6270050045516689E-2</v>
      </c>
      <c r="J41" s="17" t="e">
        <f t="shared" si="1"/>
        <v>#DIV/0!</v>
      </c>
      <c r="K41" s="18" t="e">
        <f t="shared" si="2"/>
        <v>#DIV/0!</v>
      </c>
      <c r="L41" s="19" t="e">
        <f t="shared" si="3"/>
        <v>#DIV/0!</v>
      </c>
    </row>
    <row r="42" spans="4:12">
      <c r="D42" s="15"/>
      <c r="E42" s="8"/>
      <c r="F42" s="15"/>
      <c r="G42" s="15"/>
      <c r="H42" s="8"/>
      <c r="I42" s="31">
        <f t="shared" si="0"/>
        <v>-1.6270050045516689E-2</v>
      </c>
      <c r="J42" s="17" t="e">
        <f t="shared" si="1"/>
        <v>#DIV/0!</v>
      </c>
      <c r="K42" s="18" t="e">
        <f t="shared" si="2"/>
        <v>#DIV/0!</v>
      </c>
      <c r="L42" s="19" t="e">
        <f t="shared" si="3"/>
        <v>#DIV/0!</v>
      </c>
    </row>
    <row r="43" spans="4:12">
      <c r="D43" s="15"/>
      <c r="E43" s="8"/>
      <c r="F43" s="15"/>
      <c r="G43" s="15"/>
      <c r="H43" s="8"/>
      <c r="I43" s="31">
        <f t="shared" si="0"/>
        <v>-1.6270050045516689E-2</v>
      </c>
      <c r="J43" s="17" t="e">
        <f t="shared" si="1"/>
        <v>#DIV/0!</v>
      </c>
      <c r="K43" s="18" t="e">
        <f t="shared" si="2"/>
        <v>#DIV/0!</v>
      </c>
      <c r="L43" s="19" t="e">
        <f t="shared" si="3"/>
        <v>#DIV/0!</v>
      </c>
    </row>
    <row r="44" spans="4:12">
      <c r="D44" s="15"/>
      <c r="E44" s="8"/>
      <c r="F44" s="15"/>
      <c r="G44" s="15"/>
      <c r="H44" s="8"/>
      <c r="I44" s="31">
        <f t="shared" si="0"/>
        <v>-1.6270050045516689E-2</v>
      </c>
      <c r="J44" s="17" t="e">
        <f t="shared" si="1"/>
        <v>#DIV/0!</v>
      </c>
      <c r="K44" s="18" t="e">
        <f t="shared" si="2"/>
        <v>#DIV/0!</v>
      </c>
      <c r="L44" s="19" t="e">
        <f t="shared" si="3"/>
        <v>#DIV/0!</v>
      </c>
    </row>
    <row r="45" spans="4:12">
      <c r="D45" s="15"/>
      <c r="E45" s="8"/>
      <c r="F45" s="15"/>
      <c r="G45" s="15"/>
      <c r="H45" s="8"/>
      <c r="I45" s="31">
        <f t="shared" si="0"/>
        <v>-1.6270050045516689E-2</v>
      </c>
      <c r="J45" s="17" t="e">
        <f t="shared" si="1"/>
        <v>#DIV/0!</v>
      </c>
      <c r="K45" s="18" t="e">
        <f t="shared" si="2"/>
        <v>#DIV/0!</v>
      </c>
      <c r="L45" s="19" t="e">
        <f t="shared" si="3"/>
        <v>#DIV/0!</v>
      </c>
    </row>
    <row r="46" spans="4:12">
      <c r="D46" s="15"/>
      <c r="E46" s="8"/>
      <c r="F46" s="15"/>
      <c r="G46" s="15"/>
      <c r="H46" s="8"/>
      <c r="I46" s="31">
        <f t="shared" si="0"/>
        <v>-1.6270050045516689E-2</v>
      </c>
      <c r="J46" s="17" t="e">
        <f t="shared" si="1"/>
        <v>#DIV/0!</v>
      </c>
      <c r="K46" s="18" t="e">
        <f t="shared" si="2"/>
        <v>#DIV/0!</v>
      </c>
      <c r="L46" s="19" t="e">
        <f t="shared" si="3"/>
        <v>#DIV/0!</v>
      </c>
    </row>
    <row r="47" spans="4:12">
      <c r="D47" s="15"/>
      <c r="E47" s="8"/>
      <c r="F47" s="15"/>
      <c r="G47" s="15"/>
      <c r="H47" s="8"/>
      <c r="I47" s="31">
        <f t="shared" si="0"/>
        <v>-1.6270050045516689E-2</v>
      </c>
      <c r="J47" s="17" t="e">
        <f t="shared" si="1"/>
        <v>#DIV/0!</v>
      </c>
      <c r="K47" s="18" t="e">
        <f t="shared" si="2"/>
        <v>#DIV/0!</v>
      </c>
      <c r="L47" s="19" t="e">
        <f t="shared" si="3"/>
        <v>#DIV/0!</v>
      </c>
    </row>
    <row r="48" spans="4:12">
      <c r="D48" s="15"/>
      <c r="E48" s="8"/>
      <c r="F48" s="15"/>
      <c r="G48" s="15"/>
      <c r="H48" s="8"/>
      <c r="I48" s="31">
        <f t="shared" si="0"/>
        <v>-1.6270050045516689E-2</v>
      </c>
      <c r="J48" s="17" t="e">
        <f t="shared" si="1"/>
        <v>#DIV/0!</v>
      </c>
      <c r="K48" s="18" t="e">
        <f t="shared" si="2"/>
        <v>#DIV/0!</v>
      </c>
      <c r="L48" s="19" t="e">
        <f t="shared" si="3"/>
        <v>#DIV/0!</v>
      </c>
    </row>
    <row r="49" spans="4:12">
      <c r="D49" s="15"/>
      <c r="E49" s="8"/>
      <c r="F49" s="15"/>
      <c r="G49" s="15"/>
      <c r="H49" s="8"/>
      <c r="I49" s="31">
        <f t="shared" si="0"/>
        <v>-1.6270050045516689E-2</v>
      </c>
      <c r="J49" s="17" t="e">
        <f t="shared" si="1"/>
        <v>#DIV/0!</v>
      </c>
      <c r="K49" s="18" t="e">
        <f t="shared" si="2"/>
        <v>#DIV/0!</v>
      </c>
      <c r="L49" s="19" t="e">
        <f t="shared" si="3"/>
        <v>#DIV/0!</v>
      </c>
    </row>
    <row r="50" spans="4:12">
      <c r="D50" s="15"/>
      <c r="E50" s="8"/>
      <c r="F50" s="15"/>
      <c r="G50" s="15"/>
      <c r="H50" s="8"/>
      <c r="I50" s="31">
        <f t="shared" si="0"/>
        <v>-1.6270050045516689E-2</v>
      </c>
      <c r="J50" s="17" t="e">
        <f t="shared" si="1"/>
        <v>#DIV/0!</v>
      </c>
      <c r="K50" s="18" t="e">
        <f t="shared" si="2"/>
        <v>#DIV/0!</v>
      </c>
      <c r="L50" s="19" t="e">
        <f t="shared" si="3"/>
        <v>#DIV/0!</v>
      </c>
    </row>
    <row r="51" spans="4:12">
      <c r="D51" s="15"/>
      <c r="E51" s="8"/>
      <c r="F51" s="15"/>
      <c r="G51" s="15"/>
      <c r="H51" s="8"/>
      <c r="I51" s="31">
        <f t="shared" si="0"/>
        <v>-1.6270050045516689E-2</v>
      </c>
      <c r="J51" s="17" t="e">
        <f t="shared" si="1"/>
        <v>#DIV/0!</v>
      </c>
      <c r="K51" s="18" t="e">
        <f t="shared" si="2"/>
        <v>#DIV/0!</v>
      </c>
      <c r="L51" s="19" t="e">
        <f t="shared" si="3"/>
        <v>#DIV/0!</v>
      </c>
    </row>
    <row r="52" spans="4:12">
      <c r="D52" s="15"/>
      <c r="E52" s="8"/>
      <c r="F52" s="15"/>
      <c r="G52" s="15"/>
      <c r="H52" s="8"/>
      <c r="I52" s="31">
        <f t="shared" si="0"/>
        <v>-1.6270050045516689E-2</v>
      </c>
      <c r="J52" s="17" t="e">
        <f t="shared" si="1"/>
        <v>#DIV/0!</v>
      </c>
      <c r="K52" s="18" t="e">
        <f t="shared" si="2"/>
        <v>#DIV/0!</v>
      </c>
      <c r="L52" s="19" t="e">
        <f t="shared" si="3"/>
        <v>#DIV/0!</v>
      </c>
    </row>
    <row r="53" spans="4:12">
      <c r="D53" s="15"/>
      <c r="E53" s="8"/>
      <c r="F53" s="15"/>
      <c r="G53" s="15"/>
      <c r="H53" s="8"/>
      <c r="I53" s="31">
        <f t="shared" si="0"/>
        <v>-1.6270050045516689E-2</v>
      </c>
      <c r="J53" s="17" t="e">
        <f t="shared" si="1"/>
        <v>#DIV/0!</v>
      </c>
      <c r="K53" s="18" t="e">
        <f t="shared" si="2"/>
        <v>#DIV/0!</v>
      </c>
      <c r="L53" s="19" t="e">
        <f t="shared" si="3"/>
        <v>#DIV/0!</v>
      </c>
    </row>
    <row r="54" spans="4:12">
      <c r="D54" s="15"/>
      <c r="E54" s="8"/>
      <c r="F54" s="15"/>
      <c r="G54" s="15"/>
      <c r="H54" s="8"/>
      <c r="I54" s="31">
        <f t="shared" si="0"/>
        <v>-1.6270050045516689E-2</v>
      </c>
      <c r="J54" s="17" t="e">
        <f t="shared" si="1"/>
        <v>#DIV/0!</v>
      </c>
      <c r="K54" s="18" t="e">
        <f t="shared" si="2"/>
        <v>#DIV/0!</v>
      </c>
      <c r="L54" s="19" t="e">
        <f t="shared" si="3"/>
        <v>#DIV/0!</v>
      </c>
    </row>
    <row r="55" spans="4:12">
      <c r="D55" s="15"/>
      <c r="E55" s="8"/>
      <c r="F55" s="15"/>
      <c r="G55" s="15"/>
      <c r="H55" s="8"/>
      <c r="I55" s="31">
        <f t="shared" si="0"/>
        <v>-1.6270050045516689E-2</v>
      </c>
      <c r="J55" s="17" t="e">
        <f t="shared" si="1"/>
        <v>#DIV/0!</v>
      </c>
      <c r="K55" s="18" t="e">
        <f t="shared" si="2"/>
        <v>#DIV/0!</v>
      </c>
      <c r="L55" s="19" t="e">
        <f t="shared" si="3"/>
        <v>#DIV/0!</v>
      </c>
    </row>
    <row r="56" spans="4:12">
      <c r="D56" s="15"/>
      <c r="E56" s="8"/>
      <c r="F56" s="15"/>
      <c r="G56" s="15"/>
      <c r="H56" s="8"/>
      <c r="I56" s="31">
        <f t="shared" si="0"/>
        <v>-1.6270050045516689E-2</v>
      </c>
      <c r="J56" s="17" t="e">
        <f t="shared" si="1"/>
        <v>#DIV/0!</v>
      </c>
      <c r="K56" s="18" t="e">
        <f t="shared" si="2"/>
        <v>#DIV/0!</v>
      </c>
      <c r="L56" s="19" t="e">
        <f t="shared" si="3"/>
        <v>#DIV/0!</v>
      </c>
    </row>
    <row r="57" spans="4:12">
      <c r="D57" s="15"/>
      <c r="E57" s="8"/>
      <c r="F57" s="15"/>
      <c r="G57" s="15"/>
      <c r="H57" s="8"/>
      <c r="I57" s="31">
        <f t="shared" si="0"/>
        <v>-1.6270050045516689E-2</v>
      </c>
      <c r="J57" s="17" t="e">
        <f t="shared" si="1"/>
        <v>#DIV/0!</v>
      </c>
      <c r="K57" s="18" t="e">
        <f t="shared" si="2"/>
        <v>#DIV/0!</v>
      </c>
      <c r="L57" s="19" t="e">
        <f t="shared" si="3"/>
        <v>#DIV/0!</v>
      </c>
    </row>
    <row r="58" spans="4:12">
      <c r="D58" s="15"/>
      <c r="E58" s="8"/>
      <c r="F58" s="15"/>
      <c r="G58" s="15"/>
      <c r="H58" s="8"/>
      <c r="I58" s="31">
        <f t="shared" si="0"/>
        <v>-1.6270050045516689E-2</v>
      </c>
      <c r="J58" s="17" t="e">
        <f t="shared" si="1"/>
        <v>#DIV/0!</v>
      </c>
      <c r="K58" s="18" t="e">
        <f t="shared" si="2"/>
        <v>#DIV/0!</v>
      </c>
      <c r="L58" s="19" t="e">
        <f t="shared" si="3"/>
        <v>#DIV/0!</v>
      </c>
    </row>
    <row r="59" spans="4:12">
      <c r="D59" s="15"/>
      <c r="E59" s="8"/>
      <c r="F59" s="15"/>
      <c r="G59" s="15"/>
      <c r="H59" s="8"/>
      <c r="I59" s="31">
        <f t="shared" si="0"/>
        <v>-1.6270050045516689E-2</v>
      </c>
      <c r="J59" s="17" t="e">
        <f t="shared" si="1"/>
        <v>#DIV/0!</v>
      </c>
      <c r="K59" s="18" t="e">
        <f t="shared" si="2"/>
        <v>#DIV/0!</v>
      </c>
      <c r="L59" s="19" t="e">
        <f t="shared" si="3"/>
        <v>#DIV/0!</v>
      </c>
    </row>
    <row r="60" spans="4:12">
      <c r="D60" s="15"/>
      <c r="E60" s="8"/>
      <c r="F60" s="15"/>
      <c r="G60" s="15"/>
      <c r="H60" s="8"/>
      <c r="I60" s="31">
        <f t="shared" si="0"/>
        <v>-1.6270050045516689E-2</v>
      </c>
      <c r="J60" s="17" t="e">
        <f t="shared" si="1"/>
        <v>#DIV/0!</v>
      </c>
      <c r="K60" s="18" t="e">
        <f t="shared" si="2"/>
        <v>#DIV/0!</v>
      </c>
      <c r="L60" s="19" t="e">
        <f t="shared" si="3"/>
        <v>#DIV/0!</v>
      </c>
    </row>
    <row r="61" spans="4:12">
      <c r="D61" s="15"/>
      <c r="E61" s="8"/>
      <c r="F61" s="15"/>
      <c r="G61" s="15"/>
      <c r="H61" s="8"/>
      <c r="I61" s="31">
        <f t="shared" si="0"/>
        <v>-1.6270050045516689E-2</v>
      </c>
      <c r="J61" s="17" t="e">
        <f t="shared" si="1"/>
        <v>#DIV/0!</v>
      </c>
      <c r="K61" s="18" t="e">
        <f t="shared" si="2"/>
        <v>#DIV/0!</v>
      </c>
      <c r="L61" s="19" t="e">
        <f t="shared" si="3"/>
        <v>#DIV/0!</v>
      </c>
    </row>
    <row r="62" spans="4:12">
      <c r="D62" s="15"/>
      <c r="E62" s="8"/>
      <c r="F62" s="15"/>
      <c r="G62" s="15"/>
      <c r="H62" s="8"/>
      <c r="I62" s="31">
        <f t="shared" si="0"/>
        <v>-1.6270050045516689E-2</v>
      </c>
      <c r="J62" s="17" t="e">
        <f t="shared" si="1"/>
        <v>#DIV/0!</v>
      </c>
      <c r="K62" s="18" t="e">
        <f t="shared" si="2"/>
        <v>#DIV/0!</v>
      </c>
      <c r="L62" s="19" t="e">
        <f t="shared" si="3"/>
        <v>#DIV/0!</v>
      </c>
    </row>
    <row r="63" spans="4:12">
      <c r="D63" s="15"/>
      <c r="E63" s="8"/>
      <c r="F63" s="15"/>
      <c r="G63" s="15"/>
      <c r="H63" s="8"/>
      <c r="I63" s="31">
        <f t="shared" si="0"/>
        <v>-1.6270050045516689E-2</v>
      </c>
      <c r="J63" s="17" t="e">
        <f t="shared" si="1"/>
        <v>#DIV/0!</v>
      </c>
      <c r="K63" s="18" t="e">
        <f t="shared" si="2"/>
        <v>#DIV/0!</v>
      </c>
      <c r="L63" s="19" t="e">
        <f t="shared" si="3"/>
        <v>#DIV/0!</v>
      </c>
    </row>
    <row r="64" spans="4:12">
      <c r="D64" s="15"/>
      <c r="E64" s="8"/>
      <c r="F64" s="15"/>
      <c r="G64" s="15"/>
      <c r="H64" s="8"/>
      <c r="I64" s="31">
        <f t="shared" si="0"/>
        <v>-1.6270050045516689E-2</v>
      </c>
      <c r="J64" s="17" t="e">
        <f t="shared" si="1"/>
        <v>#DIV/0!</v>
      </c>
      <c r="K64" s="18" t="e">
        <f t="shared" si="2"/>
        <v>#DIV/0!</v>
      </c>
      <c r="L64" s="19" t="e">
        <f t="shared" si="3"/>
        <v>#DIV/0!</v>
      </c>
    </row>
    <row r="65" spans="4:12">
      <c r="D65" s="15"/>
      <c r="E65" s="8"/>
      <c r="F65" s="15"/>
      <c r="G65" s="15"/>
      <c r="H65" s="8"/>
      <c r="I65" s="31">
        <f t="shared" si="0"/>
        <v>-1.6270050045516689E-2</v>
      </c>
      <c r="J65" s="17" t="e">
        <f t="shared" si="1"/>
        <v>#DIV/0!</v>
      </c>
      <c r="K65" s="18" t="e">
        <f t="shared" si="2"/>
        <v>#DIV/0!</v>
      </c>
      <c r="L65" s="19" t="e">
        <f t="shared" si="3"/>
        <v>#DIV/0!</v>
      </c>
    </row>
    <row r="66" spans="4:12">
      <c r="D66" s="15"/>
      <c r="E66" s="8"/>
      <c r="F66" s="15"/>
      <c r="G66" s="15"/>
      <c r="H66" s="8"/>
      <c r="I66" s="31">
        <f t="shared" si="0"/>
        <v>-1.6270050045516689E-2</v>
      </c>
      <c r="J66" s="17" t="e">
        <f t="shared" si="1"/>
        <v>#DIV/0!</v>
      </c>
      <c r="K66" s="18" t="e">
        <f t="shared" si="2"/>
        <v>#DIV/0!</v>
      </c>
      <c r="L66" s="19" t="e">
        <f t="shared" si="3"/>
        <v>#DIV/0!</v>
      </c>
    </row>
    <row r="67" spans="4:12">
      <c r="D67" s="15"/>
      <c r="E67" s="8"/>
      <c r="F67" s="15"/>
      <c r="G67" s="15"/>
      <c r="H67" s="8"/>
      <c r="I67" s="31">
        <f t="shared" si="0"/>
        <v>-1.6270050045516689E-2</v>
      </c>
      <c r="J67" s="17" t="e">
        <f t="shared" si="1"/>
        <v>#DIV/0!</v>
      </c>
      <c r="K67" s="18" t="e">
        <f t="shared" si="2"/>
        <v>#DIV/0!</v>
      </c>
      <c r="L67" s="19" t="e">
        <f t="shared" si="3"/>
        <v>#DIV/0!</v>
      </c>
    </row>
    <row r="68" spans="4:12">
      <c r="D68" s="15"/>
      <c r="E68" s="8"/>
      <c r="F68" s="15"/>
      <c r="G68" s="15"/>
      <c r="H68" s="8"/>
      <c r="I68" s="31">
        <f t="shared" si="0"/>
        <v>-1.6270050045516689E-2</v>
      </c>
      <c r="J68" s="17" t="e">
        <f t="shared" si="1"/>
        <v>#DIV/0!</v>
      </c>
      <c r="K68" s="18" t="e">
        <f t="shared" si="2"/>
        <v>#DIV/0!</v>
      </c>
      <c r="L68" s="19" t="e">
        <f t="shared" si="3"/>
        <v>#DIV/0!</v>
      </c>
    </row>
    <row r="69" spans="4:12">
      <c r="D69" s="15"/>
      <c r="E69" s="8"/>
      <c r="F69" s="15"/>
      <c r="G69" s="15"/>
      <c r="H69" s="8"/>
      <c r="I69" s="31">
        <f t="shared" si="0"/>
        <v>-1.6270050045516689E-2</v>
      </c>
      <c r="J69" s="17" t="e">
        <f t="shared" si="1"/>
        <v>#DIV/0!</v>
      </c>
      <c r="K69" s="18" t="e">
        <f t="shared" si="2"/>
        <v>#DIV/0!</v>
      </c>
      <c r="L69" s="19" t="e">
        <f t="shared" si="3"/>
        <v>#DIV/0!</v>
      </c>
    </row>
    <row r="70" spans="4:12">
      <c r="D70" s="15"/>
      <c r="E70" s="8"/>
      <c r="F70" s="15"/>
      <c r="G70" s="15"/>
      <c r="H70" s="8"/>
      <c r="I70" s="31">
        <f t="shared" si="0"/>
        <v>-1.6270050045516689E-2</v>
      </c>
      <c r="J70" s="17" t="e">
        <f t="shared" si="1"/>
        <v>#DIV/0!</v>
      </c>
      <c r="K70" s="18" t="e">
        <f t="shared" si="2"/>
        <v>#DIV/0!</v>
      </c>
      <c r="L70" s="19" t="e">
        <f t="shared" si="3"/>
        <v>#DIV/0!</v>
      </c>
    </row>
    <row r="71" spans="4:12">
      <c r="D71" s="15"/>
      <c r="E71" s="8"/>
      <c r="F71" s="15"/>
      <c r="G71" s="15"/>
      <c r="H71" s="8"/>
      <c r="I71" s="31">
        <f t="shared" si="0"/>
        <v>-1.6270050045516689E-2</v>
      </c>
      <c r="J71" s="17" t="e">
        <f t="shared" si="1"/>
        <v>#DIV/0!</v>
      </c>
      <c r="K71" s="18" t="e">
        <f t="shared" si="2"/>
        <v>#DIV/0!</v>
      </c>
      <c r="L71" s="19" t="e">
        <f t="shared" si="3"/>
        <v>#DIV/0!</v>
      </c>
    </row>
    <row r="72" spans="4:12">
      <c r="D72" s="15"/>
      <c r="E72" s="8"/>
      <c r="F72" s="15"/>
      <c r="G72" s="15"/>
      <c r="H72" s="8"/>
      <c r="I72" s="31">
        <f t="shared" si="0"/>
        <v>-1.6270050045516689E-2</v>
      </c>
      <c r="J72" s="17" t="e">
        <f t="shared" si="1"/>
        <v>#DIV/0!</v>
      </c>
      <c r="K72" s="18" t="e">
        <f t="shared" si="2"/>
        <v>#DIV/0!</v>
      </c>
      <c r="L72" s="19" t="e">
        <f t="shared" si="3"/>
        <v>#DIV/0!</v>
      </c>
    </row>
    <row r="73" spans="4:12">
      <c r="D73" s="15"/>
      <c r="E73" s="8"/>
      <c r="F73" s="15"/>
      <c r="G73" s="15"/>
      <c r="H73" s="8"/>
      <c r="I73" s="31">
        <f t="shared" si="0"/>
        <v>-1.6270050045516689E-2</v>
      </c>
      <c r="J73" s="17" t="e">
        <f t="shared" si="1"/>
        <v>#DIV/0!</v>
      </c>
      <c r="K73" s="18" t="e">
        <f t="shared" si="2"/>
        <v>#DIV/0!</v>
      </c>
      <c r="L73" s="19" t="e">
        <f t="shared" si="3"/>
        <v>#DIV/0!</v>
      </c>
    </row>
    <row r="74" spans="4:12">
      <c r="D74" s="15"/>
      <c r="E74" s="8"/>
      <c r="F74" s="15"/>
      <c r="G74" s="15"/>
      <c r="H74" s="8"/>
      <c r="I74" s="31">
        <f t="shared" si="0"/>
        <v>-1.6270050045516689E-2</v>
      </c>
      <c r="J74" s="17" t="e">
        <f t="shared" si="1"/>
        <v>#DIV/0!</v>
      </c>
      <c r="K74" s="18" t="e">
        <f t="shared" si="2"/>
        <v>#DIV/0!</v>
      </c>
      <c r="L74" s="19" t="e">
        <f t="shared" si="3"/>
        <v>#DIV/0!</v>
      </c>
    </row>
    <row r="75" spans="4:12">
      <c r="D75" s="15"/>
      <c r="E75" s="8"/>
      <c r="F75" s="15"/>
      <c r="G75" s="15"/>
      <c r="H75" s="8"/>
      <c r="I75" s="31">
        <f t="shared" si="0"/>
        <v>-1.6270050045516689E-2</v>
      </c>
      <c r="J75" s="17" t="e">
        <f t="shared" si="1"/>
        <v>#DIV/0!</v>
      </c>
      <c r="K75" s="18" t="e">
        <f t="shared" si="2"/>
        <v>#DIV/0!</v>
      </c>
      <c r="L75" s="19" t="e">
        <f t="shared" si="3"/>
        <v>#DIV/0!</v>
      </c>
    </row>
    <row r="76" spans="4:12">
      <c r="D76" s="15"/>
      <c r="E76" s="8"/>
      <c r="F76" s="15"/>
      <c r="G76" s="15"/>
      <c r="H76" s="8"/>
      <c r="I76" s="31">
        <f t="shared" si="0"/>
        <v>-1.6270050045516689E-2</v>
      </c>
      <c r="J76" s="17" t="e">
        <f t="shared" si="1"/>
        <v>#DIV/0!</v>
      </c>
      <c r="K76" s="18" t="e">
        <f t="shared" si="2"/>
        <v>#DIV/0!</v>
      </c>
      <c r="L76" s="19" t="e">
        <f t="shared" si="3"/>
        <v>#DIV/0!</v>
      </c>
    </row>
    <row r="77" spans="4:12">
      <c r="D77" s="15"/>
      <c r="E77" s="8"/>
      <c r="F77" s="15"/>
      <c r="G77" s="15"/>
      <c r="H77" s="8"/>
      <c r="I77" s="31">
        <f t="shared" si="0"/>
        <v>-1.6270050045516689E-2</v>
      </c>
      <c r="J77" s="17" t="e">
        <f t="shared" si="1"/>
        <v>#DIV/0!</v>
      </c>
      <c r="K77" s="18" t="e">
        <f t="shared" si="2"/>
        <v>#DIV/0!</v>
      </c>
      <c r="L77" s="19" t="e">
        <f t="shared" si="3"/>
        <v>#DIV/0!</v>
      </c>
    </row>
    <row r="78" spans="4:12">
      <c r="D78" s="15"/>
      <c r="E78" s="8"/>
      <c r="F78" s="15"/>
      <c r="G78" s="15"/>
      <c r="H78" s="8"/>
      <c r="I78" s="31">
        <f t="shared" si="0"/>
        <v>-1.6270050045516689E-2</v>
      </c>
      <c r="J78" s="17" t="e">
        <f t="shared" si="1"/>
        <v>#DIV/0!</v>
      </c>
      <c r="K78" s="18" t="e">
        <f t="shared" si="2"/>
        <v>#DIV/0!</v>
      </c>
      <c r="L78" s="19" t="e">
        <f t="shared" si="3"/>
        <v>#DIV/0!</v>
      </c>
    </row>
    <row r="79" spans="4:12">
      <c r="D79" s="15"/>
      <c r="E79" s="8"/>
      <c r="F79" s="15"/>
      <c r="G79" s="15"/>
      <c r="H79" s="8"/>
      <c r="I79" s="31">
        <f t="shared" si="0"/>
        <v>-1.6270050045516689E-2</v>
      </c>
      <c r="J79" s="17" t="e">
        <f t="shared" si="1"/>
        <v>#DIV/0!</v>
      </c>
      <c r="K79" s="18" t="e">
        <f t="shared" si="2"/>
        <v>#DIV/0!</v>
      </c>
      <c r="L79" s="19" t="e">
        <f t="shared" si="3"/>
        <v>#DIV/0!</v>
      </c>
    </row>
    <row r="80" spans="4:12">
      <c r="D80" s="15"/>
      <c r="E80" s="8"/>
      <c r="F80" s="15"/>
      <c r="G80" s="15"/>
      <c r="H80" s="8"/>
      <c r="I80" s="31">
        <f t="shared" si="0"/>
        <v>-1.6270050045516689E-2</v>
      </c>
      <c r="J80" s="17" t="e">
        <f t="shared" si="1"/>
        <v>#DIV/0!</v>
      </c>
      <c r="K80" s="18" t="e">
        <f t="shared" si="2"/>
        <v>#DIV/0!</v>
      </c>
      <c r="L80" s="19" t="e">
        <f t="shared" si="3"/>
        <v>#DIV/0!</v>
      </c>
    </row>
    <row r="81" spans="4:12">
      <c r="D81" s="15"/>
      <c r="E81" s="8"/>
      <c r="F81" s="15"/>
      <c r="G81" s="15"/>
      <c r="H81" s="8"/>
      <c r="I81" s="31">
        <f t="shared" ref="I81:I144" si="4">A*F81^2+B*F81+_C</f>
        <v>-1.6270050045516689E-2</v>
      </c>
      <c r="J81" s="17" t="e">
        <f t="shared" si="1"/>
        <v>#DIV/0!</v>
      </c>
      <c r="K81" s="18" t="e">
        <f t="shared" si="2"/>
        <v>#DIV/0!</v>
      </c>
      <c r="L81" s="19" t="e">
        <f t="shared" si="3"/>
        <v>#DIV/0!</v>
      </c>
    </row>
    <row r="82" spans="4:12">
      <c r="D82" s="15"/>
      <c r="E82" s="8"/>
      <c r="F82" s="15"/>
      <c r="G82" s="15"/>
      <c r="H82" s="8"/>
      <c r="I82" s="31">
        <f t="shared" si="4"/>
        <v>-1.6270050045516689E-2</v>
      </c>
      <c r="J82" s="17" t="e">
        <f t="shared" ref="J82:J145" si="5">SQRT(4*D82/1000/3.14/E82/100)*10000</f>
        <v>#DIV/0!</v>
      </c>
      <c r="K82" s="18" t="e">
        <f t="shared" ref="K82:K145" si="6">$D$13/(H82-J82)</f>
        <v>#DIV/0!</v>
      </c>
      <c r="L82" s="19" t="e">
        <f t="shared" ref="L82:L145" si="7">I82*G82*K82*K82*1.4</f>
        <v>#DIV/0!</v>
      </c>
    </row>
    <row r="83" spans="4:12">
      <c r="D83" s="15"/>
      <c r="E83" s="8"/>
      <c r="F83" s="15"/>
      <c r="G83" s="15"/>
      <c r="H83" s="8"/>
      <c r="I83" s="31">
        <f t="shared" si="4"/>
        <v>-1.6270050045516689E-2</v>
      </c>
      <c r="J83" s="17" t="e">
        <f t="shared" si="5"/>
        <v>#DIV/0!</v>
      </c>
      <c r="K83" s="18" t="e">
        <f t="shared" si="6"/>
        <v>#DIV/0!</v>
      </c>
      <c r="L83" s="19" t="e">
        <f t="shared" si="7"/>
        <v>#DIV/0!</v>
      </c>
    </row>
    <row r="84" spans="4:12">
      <c r="D84" s="15"/>
      <c r="E84" s="8"/>
      <c r="F84" s="15"/>
      <c r="G84" s="15"/>
      <c r="H84" s="8"/>
      <c r="I84" s="31">
        <f t="shared" si="4"/>
        <v>-1.6270050045516689E-2</v>
      </c>
      <c r="J84" s="17" t="e">
        <f t="shared" si="5"/>
        <v>#DIV/0!</v>
      </c>
      <c r="K84" s="18" t="e">
        <f t="shared" si="6"/>
        <v>#DIV/0!</v>
      </c>
      <c r="L84" s="19" t="e">
        <f t="shared" si="7"/>
        <v>#DIV/0!</v>
      </c>
    </row>
    <row r="85" spans="4:12">
      <c r="D85" s="15"/>
      <c r="E85" s="8"/>
      <c r="F85" s="15"/>
      <c r="G85" s="15"/>
      <c r="H85" s="8"/>
      <c r="I85" s="31">
        <f t="shared" si="4"/>
        <v>-1.6270050045516689E-2</v>
      </c>
      <c r="J85" s="17" t="e">
        <f t="shared" si="5"/>
        <v>#DIV/0!</v>
      </c>
      <c r="K85" s="18" t="e">
        <f t="shared" si="6"/>
        <v>#DIV/0!</v>
      </c>
      <c r="L85" s="19" t="e">
        <f t="shared" si="7"/>
        <v>#DIV/0!</v>
      </c>
    </row>
    <row r="86" spans="4:12">
      <c r="D86" s="15"/>
      <c r="E86" s="8"/>
      <c r="F86" s="15"/>
      <c r="G86" s="15"/>
      <c r="H86" s="8"/>
      <c r="I86" s="31">
        <f t="shared" si="4"/>
        <v>-1.6270050045516689E-2</v>
      </c>
      <c r="J86" s="17" t="e">
        <f t="shared" si="5"/>
        <v>#DIV/0!</v>
      </c>
      <c r="K86" s="18" t="e">
        <f t="shared" si="6"/>
        <v>#DIV/0!</v>
      </c>
      <c r="L86" s="19" t="e">
        <f t="shared" si="7"/>
        <v>#DIV/0!</v>
      </c>
    </row>
    <row r="87" spans="4:12">
      <c r="D87" s="15"/>
      <c r="E87" s="8"/>
      <c r="F87" s="15"/>
      <c r="G87" s="15"/>
      <c r="H87" s="8"/>
      <c r="I87" s="31">
        <f t="shared" si="4"/>
        <v>-1.6270050045516689E-2</v>
      </c>
      <c r="J87" s="17" t="e">
        <f t="shared" si="5"/>
        <v>#DIV/0!</v>
      </c>
      <c r="K87" s="18" t="e">
        <f t="shared" si="6"/>
        <v>#DIV/0!</v>
      </c>
      <c r="L87" s="19" t="e">
        <f t="shared" si="7"/>
        <v>#DIV/0!</v>
      </c>
    </row>
    <row r="88" spans="4:12">
      <c r="D88" s="15"/>
      <c r="E88" s="8"/>
      <c r="F88" s="15"/>
      <c r="G88" s="15"/>
      <c r="H88" s="8"/>
      <c r="I88" s="31">
        <f t="shared" si="4"/>
        <v>-1.6270050045516689E-2</v>
      </c>
      <c r="J88" s="17" t="e">
        <f t="shared" si="5"/>
        <v>#DIV/0!</v>
      </c>
      <c r="K88" s="18" t="e">
        <f t="shared" si="6"/>
        <v>#DIV/0!</v>
      </c>
      <c r="L88" s="19" t="e">
        <f t="shared" si="7"/>
        <v>#DIV/0!</v>
      </c>
    </row>
    <row r="89" spans="4:12">
      <c r="D89" s="15"/>
      <c r="E89" s="8"/>
      <c r="F89" s="15"/>
      <c r="G89" s="15"/>
      <c r="H89" s="8"/>
      <c r="I89" s="31">
        <f t="shared" si="4"/>
        <v>-1.6270050045516689E-2</v>
      </c>
      <c r="J89" s="17" t="e">
        <f t="shared" si="5"/>
        <v>#DIV/0!</v>
      </c>
      <c r="K89" s="18" t="e">
        <f t="shared" si="6"/>
        <v>#DIV/0!</v>
      </c>
      <c r="L89" s="19" t="e">
        <f t="shared" si="7"/>
        <v>#DIV/0!</v>
      </c>
    </row>
    <row r="90" spans="4:12">
      <c r="D90" s="15"/>
      <c r="E90" s="8"/>
      <c r="F90" s="15"/>
      <c r="G90" s="15"/>
      <c r="H90" s="8"/>
      <c r="I90" s="31">
        <f t="shared" si="4"/>
        <v>-1.6270050045516689E-2</v>
      </c>
      <c r="J90" s="17" t="e">
        <f t="shared" si="5"/>
        <v>#DIV/0!</v>
      </c>
      <c r="K90" s="18" t="e">
        <f t="shared" si="6"/>
        <v>#DIV/0!</v>
      </c>
      <c r="L90" s="19" t="e">
        <f t="shared" si="7"/>
        <v>#DIV/0!</v>
      </c>
    </row>
    <row r="91" spans="4:12">
      <c r="D91" s="15"/>
      <c r="E91" s="8"/>
      <c r="F91" s="15"/>
      <c r="G91" s="15"/>
      <c r="H91" s="8"/>
      <c r="I91" s="31">
        <f t="shared" si="4"/>
        <v>-1.6270050045516689E-2</v>
      </c>
      <c r="J91" s="17" t="e">
        <f t="shared" si="5"/>
        <v>#DIV/0!</v>
      </c>
      <c r="K91" s="18" t="e">
        <f t="shared" si="6"/>
        <v>#DIV/0!</v>
      </c>
      <c r="L91" s="19" t="e">
        <f t="shared" si="7"/>
        <v>#DIV/0!</v>
      </c>
    </row>
    <row r="92" spans="4:12">
      <c r="D92" s="15"/>
      <c r="E92" s="8"/>
      <c r="F92" s="15"/>
      <c r="G92" s="15"/>
      <c r="H92" s="8"/>
      <c r="I92" s="31">
        <f t="shared" si="4"/>
        <v>-1.6270050045516689E-2</v>
      </c>
      <c r="J92" s="17" t="e">
        <f t="shared" si="5"/>
        <v>#DIV/0!</v>
      </c>
      <c r="K92" s="18" t="e">
        <f t="shared" si="6"/>
        <v>#DIV/0!</v>
      </c>
      <c r="L92" s="19" t="e">
        <f t="shared" si="7"/>
        <v>#DIV/0!</v>
      </c>
    </row>
    <row r="93" spans="4:12">
      <c r="D93" s="15"/>
      <c r="E93" s="8"/>
      <c r="F93" s="15"/>
      <c r="G93" s="15"/>
      <c r="H93" s="8"/>
      <c r="I93" s="31">
        <f t="shared" si="4"/>
        <v>-1.6270050045516689E-2</v>
      </c>
      <c r="J93" s="17" t="e">
        <f t="shared" si="5"/>
        <v>#DIV/0!</v>
      </c>
      <c r="K93" s="18" t="e">
        <f t="shared" si="6"/>
        <v>#DIV/0!</v>
      </c>
      <c r="L93" s="19" t="e">
        <f t="shared" si="7"/>
        <v>#DIV/0!</v>
      </c>
    </row>
    <row r="94" spans="4:12">
      <c r="D94" s="15"/>
      <c r="E94" s="8"/>
      <c r="F94" s="15"/>
      <c r="G94" s="15"/>
      <c r="H94" s="8"/>
      <c r="I94" s="31">
        <f t="shared" si="4"/>
        <v>-1.6270050045516689E-2</v>
      </c>
      <c r="J94" s="17" t="e">
        <f t="shared" si="5"/>
        <v>#DIV/0!</v>
      </c>
      <c r="K94" s="18" t="e">
        <f t="shared" si="6"/>
        <v>#DIV/0!</v>
      </c>
      <c r="L94" s="19" t="e">
        <f t="shared" si="7"/>
        <v>#DIV/0!</v>
      </c>
    </row>
    <row r="95" spans="4:12">
      <c r="D95" s="15"/>
      <c r="E95" s="8"/>
      <c r="F95" s="15"/>
      <c r="G95" s="15"/>
      <c r="H95" s="8"/>
      <c r="I95" s="31">
        <f t="shared" si="4"/>
        <v>-1.6270050045516689E-2</v>
      </c>
      <c r="J95" s="17" t="e">
        <f t="shared" si="5"/>
        <v>#DIV/0!</v>
      </c>
      <c r="K95" s="18" t="e">
        <f t="shared" si="6"/>
        <v>#DIV/0!</v>
      </c>
      <c r="L95" s="19" t="e">
        <f t="shared" si="7"/>
        <v>#DIV/0!</v>
      </c>
    </row>
    <row r="96" spans="4:12">
      <c r="D96" s="15"/>
      <c r="E96" s="8"/>
      <c r="F96" s="15"/>
      <c r="G96" s="15"/>
      <c r="H96" s="8"/>
      <c r="I96" s="31">
        <f t="shared" si="4"/>
        <v>-1.6270050045516689E-2</v>
      </c>
      <c r="J96" s="17" t="e">
        <f t="shared" si="5"/>
        <v>#DIV/0!</v>
      </c>
      <c r="K96" s="18" t="e">
        <f t="shared" si="6"/>
        <v>#DIV/0!</v>
      </c>
      <c r="L96" s="19" t="e">
        <f t="shared" si="7"/>
        <v>#DIV/0!</v>
      </c>
    </row>
    <row r="97" spans="4:12">
      <c r="D97" s="15"/>
      <c r="E97" s="8"/>
      <c r="F97" s="15"/>
      <c r="G97" s="15"/>
      <c r="H97" s="8"/>
      <c r="I97" s="31">
        <f t="shared" si="4"/>
        <v>-1.6270050045516689E-2</v>
      </c>
      <c r="J97" s="17" t="e">
        <f t="shared" si="5"/>
        <v>#DIV/0!</v>
      </c>
      <c r="K97" s="18" t="e">
        <f t="shared" si="6"/>
        <v>#DIV/0!</v>
      </c>
      <c r="L97" s="19" t="e">
        <f t="shared" si="7"/>
        <v>#DIV/0!</v>
      </c>
    </row>
    <row r="98" spans="4:12">
      <c r="D98" s="15"/>
      <c r="E98" s="8"/>
      <c r="F98" s="15"/>
      <c r="G98" s="15"/>
      <c r="H98" s="8"/>
      <c r="I98" s="31">
        <f t="shared" si="4"/>
        <v>-1.6270050045516689E-2</v>
      </c>
      <c r="J98" s="17" t="e">
        <f t="shared" si="5"/>
        <v>#DIV/0!</v>
      </c>
      <c r="K98" s="18" t="e">
        <f t="shared" si="6"/>
        <v>#DIV/0!</v>
      </c>
      <c r="L98" s="19" t="e">
        <f t="shared" si="7"/>
        <v>#DIV/0!</v>
      </c>
    </row>
    <row r="99" spans="4:12">
      <c r="D99" s="15"/>
      <c r="E99" s="8"/>
      <c r="F99" s="15"/>
      <c r="G99" s="15"/>
      <c r="H99" s="8"/>
      <c r="I99" s="31">
        <f t="shared" si="4"/>
        <v>-1.6270050045516689E-2</v>
      </c>
      <c r="J99" s="17" t="e">
        <f t="shared" si="5"/>
        <v>#DIV/0!</v>
      </c>
      <c r="K99" s="18" t="e">
        <f t="shared" si="6"/>
        <v>#DIV/0!</v>
      </c>
      <c r="L99" s="19" t="e">
        <f t="shared" si="7"/>
        <v>#DIV/0!</v>
      </c>
    </row>
    <row r="100" spans="4:12">
      <c r="D100" s="15"/>
      <c r="E100" s="8"/>
      <c r="F100" s="15"/>
      <c r="G100" s="15"/>
      <c r="H100" s="8"/>
      <c r="I100" s="31">
        <f t="shared" si="4"/>
        <v>-1.6270050045516689E-2</v>
      </c>
      <c r="J100" s="17" t="e">
        <f t="shared" si="5"/>
        <v>#DIV/0!</v>
      </c>
      <c r="K100" s="18" t="e">
        <f t="shared" si="6"/>
        <v>#DIV/0!</v>
      </c>
      <c r="L100" s="19" t="e">
        <f t="shared" si="7"/>
        <v>#DIV/0!</v>
      </c>
    </row>
    <row r="101" spans="4:12">
      <c r="D101" s="15"/>
      <c r="E101" s="8"/>
      <c r="F101" s="15"/>
      <c r="G101" s="15"/>
      <c r="H101" s="8"/>
      <c r="I101" s="31">
        <f t="shared" si="4"/>
        <v>-1.6270050045516689E-2</v>
      </c>
      <c r="J101" s="17" t="e">
        <f t="shared" si="5"/>
        <v>#DIV/0!</v>
      </c>
      <c r="K101" s="18" t="e">
        <f t="shared" si="6"/>
        <v>#DIV/0!</v>
      </c>
      <c r="L101" s="19" t="e">
        <f t="shared" si="7"/>
        <v>#DIV/0!</v>
      </c>
    </row>
    <row r="102" spans="4:12">
      <c r="D102" s="15"/>
      <c r="E102" s="8"/>
      <c r="F102" s="15"/>
      <c r="G102" s="15"/>
      <c r="H102" s="8"/>
      <c r="I102" s="31">
        <f t="shared" si="4"/>
        <v>-1.6270050045516689E-2</v>
      </c>
      <c r="J102" s="17" t="e">
        <f t="shared" si="5"/>
        <v>#DIV/0!</v>
      </c>
      <c r="K102" s="18" t="e">
        <f t="shared" si="6"/>
        <v>#DIV/0!</v>
      </c>
      <c r="L102" s="19" t="e">
        <f t="shared" si="7"/>
        <v>#DIV/0!</v>
      </c>
    </row>
    <row r="103" spans="4:12">
      <c r="D103" s="15"/>
      <c r="E103" s="8"/>
      <c r="F103" s="15"/>
      <c r="G103" s="15"/>
      <c r="H103" s="8"/>
      <c r="I103" s="31">
        <f t="shared" si="4"/>
        <v>-1.6270050045516689E-2</v>
      </c>
      <c r="J103" s="17" t="e">
        <f t="shared" si="5"/>
        <v>#DIV/0!</v>
      </c>
      <c r="K103" s="18" t="e">
        <f t="shared" si="6"/>
        <v>#DIV/0!</v>
      </c>
      <c r="L103" s="19" t="e">
        <f t="shared" si="7"/>
        <v>#DIV/0!</v>
      </c>
    </row>
    <row r="104" spans="4:12">
      <c r="D104" s="15"/>
      <c r="E104" s="8"/>
      <c r="F104" s="15"/>
      <c r="G104" s="15"/>
      <c r="H104" s="8"/>
      <c r="I104" s="31">
        <f t="shared" si="4"/>
        <v>-1.6270050045516689E-2</v>
      </c>
      <c r="J104" s="17" t="e">
        <f t="shared" si="5"/>
        <v>#DIV/0!</v>
      </c>
      <c r="K104" s="18" t="e">
        <f t="shared" si="6"/>
        <v>#DIV/0!</v>
      </c>
      <c r="L104" s="19" t="e">
        <f t="shared" si="7"/>
        <v>#DIV/0!</v>
      </c>
    </row>
    <row r="105" spans="4:12">
      <c r="D105" s="15"/>
      <c r="E105" s="8"/>
      <c r="F105" s="15"/>
      <c r="G105" s="15"/>
      <c r="H105" s="8"/>
      <c r="I105" s="31">
        <f t="shared" si="4"/>
        <v>-1.6270050045516689E-2</v>
      </c>
      <c r="J105" s="17" t="e">
        <f t="shared" si="5"/>
        <v>#DIV/0!</v>
      </c>
      <c r="K105" s="18" t="e">
        <f t="shared" si="6"/>
        <v>#DIV/0!</v>
      </c>
      <c r="L105" s="19" t="e">
        <f t="shared" si="7"/>
        <v>#DIV/0!</v>
      </c>
    </row>
    <row r="106" spans="4:12">
      <c r="D106" s="15"/>
      <c r="E106" s="8"/>
      <c r="F106" s="15"/>
      <c r="G106" s="15"/>
      <c r="H106" s="8"/>
      <c r="I106" s="31">
        <f t="shared" si="4"/>
        <v>-1.6270050045516689E-2</v>
      </c>
      <c r="J106" s="17" t="e">
        <f t="shared" si="5"/>
        <v>#DIV/0!</v>
      </c>
      <c r="K106" s="18" t="e">
        <f t="shared" si="6"/>
        <v>#DIV/0!</v>
      </c>
      <c r="L106" s="19" t="e">
        <f t="shared" si="7"/>
        <v>#DIV/0!</v>
      </c>
    </row>
    <row r="107" spans="4:12">
      <c r="D107" s="15"/>
      <c r="E107" s="8"/>
      <c r="F107" s="15"/>
      <c r="G107" s="15"/>
      <c r="H107" s="8"/>
      <c r="I107" s="31">
        <f t="shared" si="4"/>
        <v>-1.6270050045516689E-2</v>
      </c>
      <c r="J107" s="17" t="e">
        <f t="shared" si="5"/>
        <v>#DIV/0!</v>
      </c>
      <c r="K107" s="18" t="e">
        <f t="shared" si="6"/>
        <v>#DIV/0!</v>
      </c>
      <c r="L107" s="19" t="e">
        <f t="shared" si="7"/>
        <v>#DIV/0!</v>
      </c>
    </row>
    <row r="108" spans="4:12">
      <c r="D108" s="15"/>
      <c r="E108" s="8"/>
      <c r="F108" s="15"/>
      <c r="G108" s="15"/>
      <c r="H108" s="8"/>
      <c r="I108" s="31">
        <f t="shared" si="4"/>
        <v>-1.6270050045516689E-2</v>
      </c>
      <c r="J108" s="17" t="e">
        <f t="shared" si="5"/>
        <v>#DIV/0!</v>
      </c>
      <c r="K108" s="18" t="e">
        <f t="shared" si="6"/>
        <v>#DIV/0!</v>
      </c>
      <c r="L108" s="19" t="e">
        <f t="shared" si="7"/>
        <v>#DIV/0!</v>
      </c>
    </row>
    <row r="109" spans="4:12">
      <c r="D109" s="15"/>
      <c r="E109" s="8"/>
      <c r="F109" s="15"/>
      <c r="G109" s="15"/>
      <c r="H109" s="8"/>
      <c r="I109" s="31">
        <f t="shared" si="4"/>
        <v>-1.6270050045516689E-2</v>
      </c>
      <c r="J109" s="17" t="e">
        <f t="shared" si="5"/>
        <v>#DIV/0!</v>
      </c>
      <c r="K109" s="18" t="e">
        <f t="shared" si="6"/>
        <v>#DIV/0!</v>
      </c>
      <c r="L109" s="19" t="e">
        <f t="shared" si="7"/>
        <v>#DIV/0!</v>
      </c>
    </row>
    <row r="110" spans="4:12">
      <c r="D110" s="15"/>
      <c r="E110" s="8"/>
      <c r="F110" s="15"/>
      <c r="G110" s="15"/>
      <c r="H110" s="8"/>
      <c r="I110" s="31">
        <f t="shared" si="4"/>
        <v>-1.6270050045516689E-2</v>
      </c>
      <c r="J110" s="17" t="e">
        <f t="shared" si="5"/>
        <v>#DIV/0!</v>
      </c>
      <c r="K110" s="18" t="e">
        <f t="shared" si="6"/>
        <v>#DIV/0!</v>
      </c>
      <c r="L110" s="19" t="e">
        <f t="shared" si="7"/>
        <v>#DIV/0!</v>
      </c>
    </row>
    <row r="111" spans="4:12">
      <c r="D111" s="15"/>
      <c r="E111" s="8"/>
      <c r="F111" s="15"/>
      <c r="G111" s="15"/>
      <c r="H111" s="8"/>
      <c r="I111" s="31">
        <f t="shared" si="4"/>
        <v>-1.6270050045516689E-2</v>
      </c>
      <c r="J111" s="17" t="e">
        <f t="shared" si="5"/>
        <v>#DIV/0!</v>
      </c>
      <c r="K111" s="18" t="e">
        <f t="shared" si="6"/>
        <v>#DIV/0!</v>
      </c>
      <c r="L111" s="19" t="e">
        <f t="shared" si="7"/>
        <v>#DIV/0!</v>
      </c>
    </row>
    <row r="112" spans="4:12">
      <c r="D112" s="15"/>
      <c r="E112" s="8"/>
      <c r="F112" s="15"/>
      <c r="G112" s="15"/>
      <c r="H112" s="8"/>
      <c r="I112" s="31">
        <f t="shared" si="4"/>
        <v>-1.6270050045516689E-2</v>
      </c>
      <c r="J112" s="17" t="e">
        <f t="shared" si="5"/>
        <v>#DIV/0!</v>
      </c>
      <c r="K112" s="18" t="e">
        <f t="shared" si="6"/>
        <v>#DIV/0!</v>
      </c>
      <c r="L112" s="19" t="e">
        <f t="shared" si="7"/>
        <v>#DIV/0!</v>
      </c>
    </row>
    <row r="113" spans="4:12">
      <c r="D113" s="15"/>
      <c r="E113" s="8"/>
      <c r="F113" s="15"/>
      <c r="G113" s="15"/>
      <c r="H113" s="8"/>
      <c r="I113" s="31">
        <f t="shared" si="4"/>
        <v>-1.6270050045516689E-2</v>
      </c>
      <c r="J113" s="17" t="e">
        <f t="shared" si="5"/>
        <v>#DIV/0!</v>
      </c>
      <c r="K113" s="18" t="e">
        <f t="shared" si="6"/>
        <v>#DIV/0!</v>
      </c>
      <c r="L113" s="19" t="e">
        <f t="shared" si="7"/>
        <v>#DIV/0!</v>
      </c>
    </row>
    <row r="114" spans="4:12">
      <c r="D114" s="15"/>
      <c r="E114" s="8"/>
      <c r="F114" s="15"/>
      <c r="G114" s="15"/>
      <c r="H114" s="8"/>
      <c r="I114" s="31">
        <f t="shared" si="4"/>
        <v>-1.6270050045516689E-2</v>
      </c>
      <c r="J114" s="17" t="e">
        <f t="shared" si="5"/>
        <v>#DIV/0!</v>
      </c>
      <c r="K114" s="18" t="e">
        <f t="shared" si="6"/>
        <v>#DIV/0!</v>
      </c>
      <c r="L114" s="19" t="e">
        <f t="shared" si="7"/>
        <v>#DIV/0!</v>
      </c>
    </row>
    <row r="115" spans="4:12">
      <c r="D115" s="15"/>
      <c r="E115" s="8"/>
      <c r="F115" s="15"/>
      <c r="G115" s="15"/>
      <c r="H115" s="8"/>
      <c r="I115" s="31">
        <f t="shared" si="4"/>
        <v>-1.6270050045516689E-2</v>
      </c>
      <c r="J115" s="17" t="e">
        <f t="shared" si="5"/>
        <v>#DIV/0!</v>
      </c>
      <c r="K115" s="18" t="e">
        <f t="shared" si="6"/>
        <v>#DIV/0!</v>
      </c>
      <c r="L115" s="19" t="e">
        <f t="shared" si="7"/>
        <v>#DIV/0!</v>
      </c>
    </row>
    <row r="116" spans="4:12">
      <c r="D116" s="15"/>
      <c r="E116" s="8"/>
      <c r="F116" s="15"/>
      <c r="G116" s="15"/>
      <c r="H116" s="8"/>
      <c r="I116" s="31">
        <f t="shared" si="4"/>
        <v>-1.6270050045516689E-2</v>
      </c>
      <c r="J116" s="17" t="e">
        <f t="shared" si="5"/>
        <v>#DIV/0!</v>
      </c>
      <c r="K116" s="18" t="e">
        <f t="shared" si="6"/>
        <v>#DIV/0!</v>
      </c>
      <c r="L116" s="19" t="e">
        <f t="shared" si="7"/>
        <v>#DIV/0!</v>
      </c>
    </row>
    <row r="117" spans="4:12">
      <c r="D117" s="15"/>
      <c r="E117" s="8"/>
      <c r="F117" s="15"/>
      <c r="G117" s="15"/>
      <c r="H117" s="8"/>
      <c r="I117" s="31">
        <f t="shared" si="4"/>
        <v>-1.6270050045516689E-2</v>
      </c>
      <c r="J117" s="17" t="e">
        <f t="shared" si="5"/>
        <v>#DIV/0!</v>
      </c>
      <c r="K117" s="18" t="e">
        <f t="shared" si="6"/>
        <v>#DIV/0!</v>
      </c>
      <c r="L117" s="19" t="e">
        <f t="shared" si="7"/>
        <v>#DIV/0!</v>
      </c>
    </row>
    <row r="118" spans="4:12">
      <c r="D118" s="15"/>
      <c r="E118" s="8"/>
      <c r="F118" s="15"/>
      <c r="G118" s="15"/>
      <c r="H118" s="8"/>
      <c r="I118" s="31">
        <f t="shared" si="4"/>
        <v>-1.6270050045516689E-2</v>
      </c>
      <c r="J118" s="17" t="e">
        <f t="shared" si="5"/>
        <v>#DIV/0!</v>
      </c>
      <c r="K118" s="18" t="e">
        <f t="shared" si="6"/>
        <v>#DIV/0!</v>
      </c>
      <c r="L118" s="19" t="e">
        <f t="shared" si="7"/>
        <v>#DIV/0!</v>
      </c>
    </row>
    <row r="119" spans="4:12">
      <c r="D119" s="15"/>
      <c r="E119" s="8"/>
      <c r="F119" s="15"/>
      <c r="G119" s="15"/>
      <c r="H119" s="8"/>
      <c r="I119" s="31">
        <f t="shared" si="4"/>
        <v>-1.6270050045516689E-2</v>
      </c>
      <c r="J119" s="17" t="e">
        <f t="shared" si="5"/>
        <v>#DIV/0!</v>
      </c>
      <c r="K119" s="18" t="e">
        <f t="shared" si="6"/>
        <v>#DIV/0!</v>
      </c>
      <c r="L119" s="19" t="e">
        <f t="shared" si="7"/>
        <v>#DIV/0!</v>
      </c>
    </row>
    <row r="120" spans="4:12">
      <c r="D120" s="15"/>
      <c r="E120" s="8"/>
      <c r="F120" s="15"/>
      <c r="G120" s="15"/>
      <c r="H120" s="8"/>
      <c r="I120" s="31">
        <f t="shared" si="4"/>
        <v>-1.6270050045516689E-2</v>
      </c>
      <c r="J120" s="17" t="e">
        <f t="shared" si="5"/>
        <v>#DIV/0!</v>
      </c>
      <c r="K120" s="18" t="e">
        <f t="shared" si="6"/>
        <v>#DIV/0!</v>
      </c>
      <c r="L120" s="19" t="e">
        <f t="shared" si="7"/>
        <v>#DIV/0!</v>
      </c>
    </row>
    <row r="121" spans="4:12">
      <c r="D121" s="15"/>
      <c r="E121" s="8"/>
      <c r="F121" s="15"/>
      <c r="G121" s="15"/>
      <c r="H121" s="8"/>
      <c r="I121" s="31">
        <f t="shared" si="4"/>
        <v>-1.6270050045516689E-2</v>
      </c>
      <c r="J121" s="17" t="e">
        <f t="shared" si="5"/>
        <v>#DIV/0!</v>
      </c>
      <c r="K121" s="18" t="e">
        <f t="shared" si="6"/>
        <v>#DIV/0!</v>
      </c>
      <c r="L121" s="19" t="e">
        <f t="shared" si="7"/>
        <v>#DIV/0!</v>
      </c>
    </row>
    <row r="122" spans="4:12">
      <c r="D122" s="15"/>
      <c r="E122" s="8"/>
      <c r="F122" s="15"/>
      <c r="G122" s="15"/>
      <c r="H122" s="8"/>
      <c r="I122" s="31">
        <f t="shared" si="4"/>
        <v>-1.6270050045516689E-2</v>
      </c>
      <c r="J122" s="17" t="e">
        <f t="shared" si="5"/>
        <v>#DIV/0!</v>
      </c>
      <c r="K122" s="18" t="e">
        <f t="shared" si="6"/>
        <v>#DIV/0!</v>
      </c>
      <c r="L122" s="19" t="e">
        <f t="shared" si="7"/>
        <v>#DIV/0!</v>
      </c>
    </row>
    <row r="123" spans="4:12">
      <c r="D123" s="15"/>
      <c r="E123" s="8"/>
      <c r="F123" s="15"/>
      <c r="G123" s="15"/>
      <c r="H123" s="8"/>
      <c r="I123" s="31">
        <f t="shared" si="4"/>
        <v>-1.6270050045516689E-2</v>
      </c>
      <c r="J123" s="17" t="e">
        <f t="shared" si="5"/>
        <v>#DIV/0!</v>
      </c>
      <c r="K123" s="18" t="e">
        <f t="shared" si="6"/>
        <v>#DIV/0!</v>
      </c>
      <c r="L123" s="19" t="e">
        <f t="shared" si="7"/>
        <v>#DIV/0!</v>
      </c>
    </row>
    <row r="124" spans="4:12">
      <c r="D124" s="15"/>
      <c r="E124" s="8"/>
      <c r="F124" s="15"/>
      <c r="G124" s="15"/>
      <c r="H124" s="8"/>
      <c r="I124" s="31">
        <f t="shared" si="4"/>
        <v>-1.6270050045516689E-2</v>
      </c>
      <c r="J124" s="17" t="e">
        <f t="shared" si="5"/>
        <v>#DIV/0!</v>
      </c>
      <c r="K124" s="18" t="e">
        <f t="shared" si="6"/>
        <v>#DIV/0!</v>
      </c>
      <c r="L124" s="19" t="e">
        <f t="shared" si="7"/>
        <v>#DIV/0!</v>
      </c>
    </row>
    <row r="125" spans="4:12">
      <c r="D125" s="15"/>
      <c r="E125" s="8"/>
      <c r="F125" s="15"/>
      <c r="G125" s="15"/>
      <c r="H125" s="8"/>
      <c r="I125" s="31">
        <f t="shared" si="4"/>
        <v>-1.6270050045516689E-2</v>
      </c>
      <c r="J125" s="17" t="e">
        <f t="shared" si="5"/>
        <v>#DIV/0!</v>
      </c>
      <c r="K125" s="18" t="e">
        <f t="shared" si="6"/>
        <v>#DIV/0!</v>
      </c>
      <c r="L125" s="19" t="e">
        <f t="shared" si="7"/>
        <v>#DIV/0!</v>
      </c>
    </row>
    <row r="126" spans="4:12">
      <c r="D126" s="15"/>
      <c r="E126" s="8"/>
      <c r="F126" s="15"/>
      <c r="G126" s="15"/>
      <c r="H126" s="8"/>
      <c r="I126" s="31">
        <f t="shared" si="4"/>
        <v>-1.6270050045516689E-2</v>
      </c>
      <c r="J126" s="17" t="e">
        <f t="shared" si="5"/>
        <v>#DIV/0!</v>
      </c>
      <c r="K126" s="18" t="e">
        <f t="shared" si="6"/>
        <v>#DIV/0!</v>
      </c>
      <c r="L126" s="19" t="e">
        <f t="shared" si="7"/>
        <v>#DIV/0!</v>
      </c>
    </row>
    <row r="127" spans="4:12">
      <c r="D127" s="15"/>
      <c r="E127" s="8"/>
      <c r="F127" s="15"/>
      <c r="G127" s="15"/>
      <c r="H127" s="8"/>
      <c r="I127" s="31">
        <f t="shared" si="4"/>
        <v>-1.6270050045516689E-2</v>
      </c>
      <c r="J127" s="17" t="e">
        <f t="shared" si="5"/>
        <v>#DIV/0!</v>
      </c>
      <c r="K127" s="18" t="e">
        <f t="shared" si="6"/>
        <v>#DIV/0!</v>
      </c>
      <c r="L127" s="19" t="e">
        <f t="shared" si="7"/>
        <v>#DIV/0!</v>
      </c>
    </row>
    <row r="128" spans="4:12">
      <c r="D128" s="15"/>
      <c r="E128" s="8"/>
      <c r="F128" s="15"/>
      <c r="G128" s="15"/>
      <c r="H128" s="8"/>
      <c r="I128" s="31">
        <f t="shared" si="4"/>
        <v>-1.6270050045516689E-2</v>
      </c>
      <c r="J128" s="17" t="e">
        <f t="shared" si="5"/>
        <v>#DIV/0!</v>
      </c>
      <c r="K128" s="18" t="e">
        <f t="shared" si="6"/>
        <v>#DIV/0!</v>
      </c>
      <c r="L128" s="19" t="e">
        <f t="shared" si="7"/>
        <v>#DIV/0!</v>
      </c>
    </row>
    <row r="129" spans="4:12">
      <c r="D129" s="15"/>
      <c r="E129" s="8"/>
      <c r="F129" s="15"/>
      <c r="G129" s="15"/>
      <c r="H129" s="8"/>
      <c r="I129" s="31">
        <f t="shared" si="4"/>
        <v>-1.6270050045516689E-2</v>
      </c>
      <c r="J129" s="17" t="e">
        <f t="shared" si="5"/>
        <v>#DIV/0!</v>
      </c>
      <c r="K129" s="18" t="e">
        <f t="shared" si="6"/>
        <v>#DIV/0!</v>
      </c>
      <c r="L129" s="19" t="e">
        <f t="shared" si="7"/>
        <v>#DIV/0!</v>
      </c>
    </row>
    <row r="130" spans="4:12">
      <c r="D130" s="15"/>
      <c r="E130" s="8"/>
      <c r="F130" s="15"/>
      <c r="G130" s="15"/>
      <c r="H130" s="8"/>
      <c r="I130" s="31">
        <f t="shared" si="4"/>
        <v>-1.6270050045516689E-2</v>
      </c>
      <c r="J130" s="17" t="e">
        <f t="shared" si="5"/>
        <v>#DIV/0!</v>
      </c>
      <c r="K130" s="18" t="e">
        <f t="shared" si="6"/>
        <v>#DIV/0!</v>
      </c>
      <c r="L130" s="19" t="e">
        <f t="shared" si="7"/>
        <v>#DIV/0!</v>
      </c>
    </row>
    <row r="131" spans="4:12">
      <c r="D131" s="15"/>
      <c r="E131" s="8"/>
      <c r="F131" s="15"/>
      <c r="G131" s="15"/>
      <c r="H131" s="8"/>
      <c r="I131" s="31">
        <f t="shared" si="4"/>
        <v>-1.6270050045516689E-2</v>
      </c>
      <c r="J131" s="17" t="e">
        <f t="shared" si="5"/>
        <v>#DIV/0!</v>
      </c>
      <c r="K131" s="18" t="e">
        <f t="shared" si="6"/>
        <v>#DIV/0!</v>
      </c>
      <c r="L131" s="19" t="e">
        <f t="shared" si="7"/>
        <v>#DIV/0!</v>
      </c>
    </row>
    <row r="132" spans="4:12">
      <c r="D132" s="15"/>
      <c r="E132" s="8"/>
      <c r="F132" s="15"/>
      <c r="G132" s="15"/>
      <c r="H132" s="8"/>
      <c r="I132" s="31">
        <f t="shared" si="4"/>
        <v>-1.6270050045516689E-2</v>
      </c>
      <c r="J132" s="17" t="e">
        <f t="shared" si="5"/>
        <v>#DIV/0!</v>
      </c>
      <c r="K132" s="18" t="e">
        <f t="shared" si="6"/>
        <v>#DIV/0!</v>
      </c>
      <c r="L132" s="19" t="e">
        <f t="shared" si="7"/>
        <v>#DIV/0!</v>
      </c>
    </row>
    <row r="133" spans="4:12">
      <c r="D133" s="15"/>
      <c r="E133" s="8"/>
      <c r="F133" s="15"/>
      <c r="G133" s="15"/>
      <c r="H133" s="8"/>
      <c r="I133" s="31">
        <f t="shared" si="4"/>
        <v>-1.6270050045516689E-2</v>
      </c>
      <c r="J133" s="17" t="e">
        <f t="shared" si="5"/>
        <v>#DIV/0!</v>
      </c>
      <c r="K133" s="18" t="e">
        <f t="shared" si="6"/>
        <v>#DIV/0!</v>
      </c>
      <c r="L133" s="19" t="e">
        <f t="shared" si="7"/>
        <v>#DIV/0!</v>
      </c>
    </row>
    <row r="134" spans="4:12">
      <c r="D134" s="15"/>
      <c r="E134" s="8"/>
      <c r="F134" s="15"/>
      <c r="G134" s="15"/>
      <c r="H134" s="8"/>
      <c r="I134" s="31">
        <f t="shared" si="4"/>
        <v>-1.6270050045516689E-2</v>
      </c>
      <c r="J134" s="17" t="e">
        <f t="shared" si="5"/>
        <v>#DIV/0!</v>
      </c>
      <c r="K134" s="18" t="e">
        <f t="shared" si="6"/>
        <v>#DIV/0!</v>
      </c>
      <c r="L134" s="19" t="e">
        <f t="shared" si="7"/>
        <v>#DIV/0!</v>
      </c>
    </row>
    <row r="135" spans="4:12">
      <c r="D135" s="15"/>
      <c r="E135" s="8"/>
      <c r="F135" s="15"/>
      <c r="G135" s="15"/>
      <c r="H135" s="8"/>
      <c r="I135" s="31">
        <f t="shared" si="4"/>
        <v>-1.6270050045516689E-2</v>
      </c>
      <c r="J135" s="17" t="e">
        <f t="shared" si="5"/>
        <v>#DIV/0!</v>
      </c>
      <c r="K135" s="18" t="e">
        <f t="shared" si="6"/>
        <v>#DIV/0!</v>
      </c>
      <c r="L135" s="19" t="e">
        <f t="shared" si="7"/>
        <v>#DIV/0!</v>
      </c>
    </row>
    <row r="136" spans="4:12">
      <c r="D136" s="15"/>
      <c r="E136" s="8"/>
      <c r="F136" s="15"/>
      <c r="G136" s="15"/>
      <c r="H136" s="8"/>
      <c r="I136" s="31">
        <f t="shared" si="4"/>
        <v>-1.6270050045516689E-2</v>
      </c>
      <c r="J136" s="17" t="e">
        <f t="shared" si="5"/>
        <v>#DIV/0!</v>
      </c>
      <c r="K136" s="18" t="e">
        <f t="shared" si="6"/>
        <v>#DIV/0!</v>
      </c>
      <c r="L136" s="19" t="e">
        <f t="shared" si="7"/>
        <v>#DIV/0!</v>
      </c>
    </row>
    <row r="137" spans="4:12">
      <c r="D137" s="15"/>
      <c r="E137" s="8"/>
      <c r="F137" s="15"/>
      <c r="G137" s="15"/>
      <c r="H137" s="8"/>
      <c r="I137" s="31">
        <f t="shared" si="4"/>
        <v>-1.6270050045516689E-2</v>
      </c>
      <c r="J137" s="17" t="e">
        <f t="shared" si="5"/>
        <v>#DIV/0!</v>
      </c>
      <c r="K137" s="18" t="e">
        <f t="shared" si="6"/>
        <v>#DIV/0!</v>
      </c>
      <c r="L137" s="19" t="e">
        <f t="shared" si="7"/>
        <v>#DIV/0!</v>
      </c>
    </row>
    <row r="138" spans="4:12">
      <c r="D138" s="15"/>
      <c r="E138" s="8"/>
      <c r="F138" s="15"/>
      <c r="G138" s="15"/>
      <c r="H138" s="8"/>
      <c r="I138" s="31">
        <f t="shared" si="4"/>
        <v>-1.6270050045516689E-2</v>
      </c>
      <c r="J138" s="17" t="e">
        <f t="shared" si="5"/>
        <v>#DIV/0!</v>
      </c>
      <c r="K138" s="18" t="e">
        <f t="shared" si="6"/>
        <v>#DIV/0!</v>
      </c>
      <c r="L138" s="19" t="e">
        <f t="shared" si="7"/>
        <v>#DIV/0!</v>
      </c>
    </row>
    <row r="139" spans="4:12">
      <c r="D139" s="15"/>
      <c r="E139" s="8"/>
      <c r="F139" s="15"/>
      <c r="G139" s="15"/>
      <c r="H139" s="8"/>
      <c r="I139" s="31">
        <f t="shared" si="4"/>
        <v>-1.6270050045516689E-2</v>
      </c>
      <c r="J139" s="17" t="e">
        <f t="shared" si="5"/>
        <v>#DIV/0!</v>
      </c>
      <c r="K139" s="18" t="e">
        <f t="shared" si="6"/>
        <v>#DIV/0!</v>
      </c>
      <c r="L139" s="19" t="e">
        <f t="shared" si="7"/>
        <v>#DIV/0!</v>
      </c>
    </row>
    <row r="140" spans="4:12">
      <c r="D140" s="15"/>
      <c r="E140" s="8"/>
      <c r="F140" s="15"/>
      <c r="G140" s="15"/>
      <c r="H140" s="8"/>
      <c r="I140" s="31">
        <f t="shared" si="4"/>
        <v>-1.6270050045516689E-2</v>
      </c>
      <c r="J140" s="17" t="e">
        <f t="shared" si="5"/>
        <v>#DIV/0!</v>
      </c>
      <c r="K140" s="18" t="e">
        <f t="shared" si="6"/>
        <v>#DIV/0!</v>
      </c>
      <c r="L140" s="19" t="e">
        <f t="shared" si="7"/>
        <v>#DIV/0!</v>
      </c>
    </row>
    <row r="141" spans="4:12">
      <c r="D141" s="15"/>
      <c r="E141" s="8"/>
      <c r="F141" s="15"/>
      <c r="G141" s="15"/>
      <c r="H141" s="8"/>
      <c r="I141" s="31">
        <f t="shared" si="4"/>
        <v>-1.6270050045516689E-2</v>
      </c>
      <c r="J141" s="17" t="e">
        <f t="shared" si="5"/>
        <v>#DIV/0!</v>
      </c>
      <c r="K141" s="18" t="e">
        <f t="shared" si="6"/>
        <v>#DIV/0!</v>
      </c>
      <c r="L141" s="19" t="e">
        <f t="shared" si="7"/>
        <v>#DIV/0!</v>
      </c>
    </row>
    <row r="142" spans="4:12">
      <c r="D142" s="15"/>
      <c r="E142" s="8"/>
      <c r="F142" s="15"/>
      <c r="G142" s="15"/>
      <c r="H142" s="8"/>
      <c r="I142" s="31">
        <f t="shared" si="4"/>
        <v>-1.6270050045516689E-2</v>
      </c>
      <c r="J142" s="17" t="e">
        <f t="shared" si="5"/>
        <v>#DIV/0!</v>
      </c>
      <c r="K142" s="18" t="e">
        <f t="shared" si="6"/>
        <v>#DIV/0!</v>
      </c>
      <c r="L142" s="19" t="e">
        <f t="shared" si="7"/>
        <v>#DIV/0!</v>
      </c>
    </row>
    <row r="143" spans="4:12">
      <c r="D143" s="15"/>
      <c r="E143" s="8"/>
      <c r="F143" s="15"/>
      <c r="G143" s="15"/>
      <c r="H143" s="8"/>
      <c r="I143" s="31">
        <f t="shared" si="4"/>
        <v>-1.6270050045516689E-2</v>
      </c>
      <c r="J143" s="17" t="e">
        <f t="shared" si="5"/>
        <v>#DIV/0!</v>
      </c>
      <c r="K143" s="18" t="e">
        <f t="shared" si="6"/>
        <v>#DIV/0!</v>
      </c>
      <c r="L143" s="19" t="e">
        <f t="shared" si="7"/>
        <v>#DIV/0!</v>
      </c>
    </row>
    <row r="144" spans="4:12">
      <c r="D144" s="15"/>
      <c r="E144" s="8"/>
      <c r="F144" s="15"/>
      <c r="G144" s="15"/>
      <c r="H144" s="8"/>
      <c r="I144" s="31">
        <f t="shared" si="4"/>
        <v>-1.6270050045516689E-2</v>
      </c>
      <c r="J144" s="17" t="e">
        <f t="shared" si="5"/>
        <v>#DIV/0!</v>
      </c>
      <c r="K144" s="18" t="e">
        <f t="shared" si="6"/>
        <v>#DIV/0!</v>
      </c>
      <c r="L144" s="19" t="e">
        <f t="shared" si="7"/>
        <v>#DIV/0!</v>
      </c>
    </row>
    <row r="145" spans="4:12">
      <c r="D145" s="15"/>
      <c r="E145" s="8"/>
      <c r="F145" s="15"/>
      <c r="G145" s="15"/>
      <c r="H145" s="8"/>
      <c r="I145" s="31">
        <f t="shared" ref="I145:I208" si="8">A*F145^2+B*F145+_C</f>
        <v>-1.6270050045516689E-2</v>
      </c>
      <c r="J145" s="17" t="e">
        <f t="shared" si="5"/>
        <v>#DIV/0!</v>
      </c>
      <c r="K145" s="18" t="e">
        <f t="shared" si="6"/>
        <v>#DIV/0!</v>
      </c>
      <c r="L145" s="19" t="e">
        <f t="shared" si="7"/>
        <v>#DIV/0!</v>
      </c>
    </row>
    <row r="146" spans="4:12">
      <c r="D146" s="15"/>
      <c r="E146" s="8"/>
      <c r="F146" s="15"/>
      <c r="G146" s="15"/>
      <c r="H146" s="8"/>
      <c r="I146" s="31">
        <f t="shared" si="8"/>
        <v>-1.6270050045516689E-2</v>
      </c>
      <c r="J146" s="17" t="e">
        <f t="shared" ref="J146:J209" si="9">SQRT(4*D146/1000/3.14/E146/100)*10000</f>
        <v>#DIV/0!</v>
      </c>
      <c r="K146" s="18" t="e">
        <f t="shared" ref="K146:K209" si="10">$D$13/(H146-J146)</f>
        <v>#DIV/0!</v>
      </c>
      <c r="L146" s="19" t="e">
        <f t="shared" ref="L146:L209" si="11">I146*G146*K146*K146*1.4</f>
        <v>#DIV/0!</v>
      </c>
    </row>
    <row r="147" spans="4:12">
      <c r="D147" s="15"/>
      <c r="E147" s="8"/>
      <c r="F147" s="15"/>
      <c r="G147" s="15"/>
      <c r="H147" s="8"/>
      <c r="I147" s="31">
        <f t="shared" si="8"/>
        <v>-1.6270050045516689E-2</v>
      </c>
      <c r="J147" s="17" t="e">
        <f t="shared" si="9"/>
        <v>#DIV/0!</v>
      </c>
      <c r="K147" s="18" t="e">
        <f t="shared" si="10"/>
        <v>#DIV/0!</v>
      </c>
      <c r="L147" s="19" t="e">
        <f t="shared" si="11"/>
        <v>#DIV/0!</v>
      </c>
    </row>
    <row r="148" spans="4:12">
      <c r="D148" s="15"/>
      <c r="E148" s="8"/>
      <c r="F148" s="15"/>
      <c r="G148" s="15"/>
      <c r="H148" s="8"/>
      <c r="I148" s="31">
        <f t="shared" si="8"/>
        <v>-1.6270050045516689E-2</v>
      </c>
      <c r="J148" s="17" t="e">
        <f t="shared" si="9"/>
        <v>#DIV/0!</v>
      </c>
      <c r="K148" s="18" t="e">
        <f t="shared" si="10"/>
        <v>#DIV/0!</v>
      </c>
      <c r="L148" s="19" t="e">
        <f t="shared" si="11"/>
        <v>#DIV/0!</v>
      </c>
    </row>
    <row r="149" spans="4:12">
      <c r="D149" s="15"/>
      <c r="E149" s="8"/>
      <c r="F149" s="15"/>
      <c r="G149" s="15"/>
      <c r="H149" s="8"/>
      <c r="I149" s="31">
        <f t="shared" si="8"/>
        <v>-1.6270050045516689E-2</v>
      </c>
      <c r="J149" s="17" t="e">
        <f t="shared" si="9"/>
        <v>#DIV/0!</v>
      </c>
      <c r="K149" s="18" t="e">
        <f t="shared" si="10"/>
        <v>#DIV/0!</v>
      </c>
      <c r="L149" s="19" t="e">
        <f t="shared" si="11"/>
        <v>#DIV/0!</v>
      </c>
    </row>
    <row r="150" spans="4:12">
      <c r="D150" s="15"/>
      <c r="E150" s="8"/>
      <c r="F150" s="15"/>
      <c r="G150" s="15"/>
      <c r="H150" s="8"/>
      <c r="I150" s="31">
        <f t="shared" si="8"/>
        <v>-1.6270050045516689E-2</v>
      </c>
      <c r="J150" s="17" t="e">
        <f t="shared" si="9"/>
        <v>#DIV/0!</v>
      </c>
      <c r="K150" s="18" t="e">
        <f t="shared" si="10"/>
        <v>#DIV/0!</v>
      </c>
      <c r="L150" s="19" t="e">
        <f t="shared" si="11"/>
        <v>#DIV/0!</v>
      </c>
    </row>
    <row r="151" spans="4:12">
      <c r="D151" s="15"/>
      <c r="E151" s="8"/>
      <c r="F151" s="15"/>
      <c r="G151" s="15"/>
      <c r="H151" s="8"/>
      <c r="I151" s="31">
        <f t="shared" si="8"/>
        <v>-1.6270050045516689E-2</v>
      </c>
      <c r="J151" s="17" t="e">
        <f t="shared" si="9"/>
        <v>#DIV/0!</v>
      </c>
      <c r="K151" s="18" t="e">
        <f t="shared" si="10"/>
        <v>#DIV/0!</v>
      </c>
      <c r="L151" s="19" t="e">
        <f t="shared" si="11"/>
        <v>#DIV/0!</v>
      </c>
    </row>
    <row r="152" spans="4:12">
      <c r="D152" s="15"/>
      <c r="E152" s="8"/>
      <c r="F152" s="15"/>
      <c r="G152" s="15"/>
      <c r="H152" s="8"/>
      <c r="I152" s="31">
        <f t="shared" si="8"/>
        <v>-1.6270050045516689E-2</v>
      </c>
      <c r="J152" s="17" t="e">
        <f t="shared" si="9"/>
        <v>#DIV/0!</v>
      </c>
      <c r="K152" s="18" t="e">
        <f t="shared" si="10"/>
        <v>#DIV/0!</v>
      </c>
      <c r="L152" s="19" t="e">
        <f t="shared" si="11"/>
        <v>#DIV/0!</v>
      </c>
    </row>
    <row r="153" spans="4:12">
      <c r="D153" s="15"/>
      <c r="E153" s="8"/>
      <c r="F153" s="15"/>
      <c r="G153" s="15"/>
      <c r="H153" s="8"/>
      <c r="I153" s="31">
        <f t="shared" si="8"/>
        <v>-1.6270050045516689E-2</v>
      </c>
      <c r="J153" s="17" t="e">
        <f t="shared" si="9"/>
        <v>#DIV/0!</v>
      </c>
      <c r="K153" s="18" t="e">
        <f t="shared" si="10"/>
        <v>#DIV/0!</v>
      </c>
      <c r="L153" s="19" t="e">
        <f t="shared" si="11"/>
        <v>#DIV/0!</v>
      </c>
    </row>
    <row r="154" spans="4:12">
      <c r="D154" s="15"/>
      <c r="E154" s="8"/>
      <c r="F154" s="15"/>
      <c r="G154" s="15"/>
      <c r="H154" s="8"/>
      <c r="I154" s="31">
        <f t="shared" si="8"/>
        <v>-1.6270050045516689E-2</v>
      </c>
      <c r="J154" s="17" t="e">
        <f t="shared" si="9"/>
        <v>#DIV/0!</v>
      </c>
      <c r="K154" s="18" t="e">
        <f t="shared" si="10"/>
        <v>#DIV/0!</v>
      </c>
      <c r="L154" s="19" t="e">
        <f t="shared" si="11"/>
        <v>#DIV/0!</v>
      </c>
    </row>
    <row r="155" spans="4:12">
      <c r="D155" s="15"/>
      <c r="E155" s="8"/>
      <c r="F155" s="15"/>
      <c r="G155" s="15"/>
      <c r="H155" s="8"/>
      <c r="I155" s="31">
        <f t="shared" si="8"/>
        <v>-1.6270050045516689E-2</v>
      </c>
      <c r="J155" s="17" t="e">
        <f t="shared" si="9"/>
        <v>#DIV/0!</v>
      </c>
      <c r="K155" s="18" t="e">
        <f t="shared" si="10"/>
        <v>#DIV/0!</v>
      </c>
      <c r="L155" s="19" t="e">
        <f t="shared" si="11"/>
        <v>#DIV/0!</v>
      </c>
    </row>
    <row r="156" spans="4:12">
      <c r="D156" s="15"/>
      <c r="E156" s="8"/>
      <c r="F156" s="15"/>
      <c r="G156" s="15"/>
      <c r="H156" s="8"/>
      <c r="I156" s="31">
        <f t="shared" si="8"/>
        <v>-1.6270050045516689E-2</v>
      </c>
      <c r="J156" s="17" t="e">
        <f t="shared" si="9"/>
        <v>#DIV/0!</v>
      </c>
      <c r="K156" s="18" t="e">
        <f t="shared" si="10"/>
        <v>#DIV/0!</v>
      </c>
      <c r="L156" s="19" t="e">
        <f t="shared" si="11"/>
        <v>#DIV/0!</v>
      </c>
    </row>
    <row r="157" spans="4:12">
      <c r="D157" s="15"/>
      <c r="E157" s="8"/>
      <c r="F157" s="15"/>
      <c r="G157" s="15"/>
      <c r="H157" s="8"/>
      <c r="I157" s="31">
        <f t="shared" si="8"/>
        <v>-1.6270050045516689E-2</v>
      </c>
      <c r="J157" s="17" t="e">
        <f t="shared" si="9"/>
        <v>#DIV/0!</v>
      </c>
      <c r="K157" s="18" t="e">
        <f t="shared" si="10"/>
        <v>#DIV/0!</v>
      </c>
      <c r="L157" s="19" t="e">
        <f t="shared" si="11"/>
        <v>#DIV/0!</v>
      </c>
    </row>
    <row r="158" spans="4:12">
      <c r="D158" s="15"/>
      <c r="E158" s="8"/>
      <c r="F158" s="15"/>
      <c r="G158" s="15"/>
      <c r="H158" s="8"/>
      <c r="I158" s="31">
        <f t="shared" si="8"/>
        <v>-1.6270050045516689E-2</v>
      </c>
      <c r="J158" s="17" t="e">
        <f t="shared" si="9"/>
        <v>#DIV/0!</v>
      </c>
      <c r="K158" s="18" t="e">
        <f t="shared" si="10"/>
        <v>#DIV/0!</v>
      </c>
      <c r="L158" s="19" t="e">
        <f t="shared" si="11"/>
        <v>#DIV/0!</v>
      </c>
    </row>
    <row r="159" spans="4:12">
      <c r="D159" s="15"/>
      <c r="E159" s="8"/>
      <c r="F159" s="15"/>
      <c r="G159" s="15"/>
      <c r="H159" s="8"/>
      <c r="I159" s="31">
        <f t="shared" si="8"/>
        <v>-1.6270050045516689E-2</v>
      </c>
      <c r="J159" s="17" t="e">
        <f t="shared" si="9"/>
        <v>#DIV/0!</v>
      </c>
      <c r="K159" s="18" t="e">
        <f t="shared" si="10"/>
        <v>#DIV/0!</v>
      </c>
      <c r="L159" s="19" t="e">
        <f t="shared" si="11"/>
        <v>#DIV/0!</v>
      </c>
    </row>
    <row r="160" spans="4:12">
      <c r="D160" s="15"/>
      <c r="E160" s="8"/>
      <c r="F160" s="15"/>
      <c r="G160" s="15"/>
      <c r="H160" s="8"/>
      <c r="I160" s="31">
        <f t="shared" si="8"/>
        <v>-1.6270050045516689E-2</v>
      </c>
      <c r="J160" s="17" t="e">
        <f t="shared" si="9"/>
        <v>#DIV/0!</v>
      </c>
      <c r="K160" s="18" t="e">
        <f t="shared" si="10"/>
        <v>#DIV/0!</v>
      </c>
      <c r="L160" s="19" t="e">
        <f t="shared" si="11"/>
        <v>#DIV/0!</v>
      </c>
    </row>
    <row r="161" spans="4:12">
      <c r="D161" s="15"/>
      <c r="E161" s="8"/>
      <c r="F161" s="15"/>
      <c r="G161" s="15"/>
      <c r="H161" s="8"/>
      <c r="I161" s="31">
        <f t="shared" si="8"/>
        <v>-1.6270050045516689E-2</v>
      </c>
      <c r="J161" s="17" t="e">
        <f t="shared" si="9"/>
        <v>#DIV/0!</v>
      </c>
      <c r="K161" s="18" t="e">
        <f t="shared" si="10"/>
        <v>#DIV/0!</v>
      </c>
      <c r="L161" s="19" t="e">
        <f t="shared" si="11"/>
        <v>#DIV/0!</v>
      </c>
    </row>
    <row r="162" spans="4:12">
      <c r="D162" s="15"/>
      <c r="E162" s="8"/>
      <c r="F162" s="15"/>
      <c r="G162" s="15"/>
      <c r="H162" s="8"/>
      <c r="I162" s="31">
        <f t="shared" si="8"/>
        <v>-1.6270050045516689E-2</v>
      </c>
      <c r="J162" s="17" t="e">
        <f t="shared" si="9"/>
        <v>#DIV/0!</v>
      </c>
      <c r="K162" s="18" t="e">
        <f t="shared" si="10"/>
        <v>#DIV/0!</v>
      </c>
      <c r="L162" s="19" t="e">
        <f t="shared" si="11"/>
        <v>#DIV/0!</v>
      </c>
    </row>
    <row r="163" spans="4:12">
      <c r="D163" s="15"/>
      <c r="E163" s="8"/>
      <c r="F163" s="15"/>
      <c r="G163" s="15"/>
      <c r="H163" s="8"/>
      <c r="I163" s="31">
        <f t="shared" si="8"/>
        <v>-1.6270050045516689E-2</v>
      </c>
      <c r="J163" s="17" t="e">
        <f t="shared" si="9"/>
        <v>#DIV/0!</v>
      </c>
      <c r="K163" s="18" t="e">
        <f t="shared" si="10"/>
        <v>#DIV/0!</v>
      </c>
      <c r="L163" s="19" t="e">
        <f t="shared" si="11"/>
        <v>#DIV/0!</v>
      </c>
    </row>
    <row r="164" spans="4:12">
      <c r="D164" s="15"/>
      <c r="E164" s="8"/>
      <c r="F164" s="15"/>
      <c r="G164" s="15"/>
      <c r="H164" s="8"/>
      <c r="I164" s="31">
        <f t="shared" si="8"/>
        <v>-1.6270050045516689E-2</v>
      </c>
      <c r="J164" s="17" t="e">
        <f t="shared" si="9"/>
        <v>#DIV/0!</v>
      </c>
      <c r="K164" s="18" t="e">
        <f t="shared" si="10"/>
        <v>#DIV/0!</v>
      </c>
      <c r="L164" s="19" t="e">
        <f t="shared" si="11"/>
        <v>#DIV/0!</v>
      </c>
    </row>
    <row r="165" spans="4:12">
      <c r="D165" s="15"/>
      <c r="E165" s="8"/>
      <c r="F165" s="15"/>
      <c r="G165" s="15"/>
      <c r="H165" s="8"/>
      <c r="I165" s="31">
        <f t="shared" si="8"/>
        <v>-1.6270050045516689E-2</v>
      </c>
      <c r="J165" s="17" t="e">
        <f t="shared" si="9"/>
        <v>#DIV/0!</v>
      </c>
      <c r="K165" s="18" t="e">
        <f t="shared" si="10"/>
        <v>#DIV/0!</v>
      </c>
      <c r="L165" s="19" t="e">
        <f t="shared" si="11"/>
        <v>#DIV/0!</v>
      </c>
    </row>
    <row r="166" spans="4:12">
      <c r="D166" s="15"/>
      <c r="E166" s="8"/>
      <c r="F166" s="15"/>
      <c r="G166" s="15"/>
      <c r="H166" s="8"/>
      <c r="I166" s="31">
        <f t="shared" si="8"/>
        <v>-1.6270050045516689E-2</v>
      </c>
      <c r="J166" s="17" t="e">
        <f t="shared" si="9"/>
        <v>#DIV/0!</v>
      </c>
      <c r="K166" s="18" t="e">
        <f t="shared" si="10"/>
        <v>#DIV/0!</v>
      </c>
      <c r="L166" s="19" t="e">
        <f t="shared" si="11"/>
        <v>#DIV/0!</v>
      </c>
    </row>
    <row r="167" spans="4:12">
      <c r="D167" s="15"/>
      <c r="E167" s="8"/>
      <c r="F167" s="15"/>
      <c r="G167" s="15"/>
      <c r="H167" s="8"/>
      <c r="I167" s="31">
        <f t="shared" si="8"/>
        <v>-1.6270050045516689E-2</v>
      </c>
      <c r="J167" s="17" t="e">
        <f t="shared" si="9"/>
        <v>#DIV/0!</v>
      </c>
      <c r="K167" s="18" t="e">
        <f t="shared" si="10"/>
        <v>#DIV/0!</v>
      </c>
      <c r="L167" s="19" t="e">
        <f t="shared" si="11"/>
        <v>#DIV/0!</v>
      </c>
    </row>
    <row r="168" spans="4:12">
      <c r="D168" s="15"/>
      <c r="E168" s="8"/>
      <c r="F168" s="15"/>
      <c r="G168" s="15"/>
      <c r="H168" s="8"/>
      <c r="I168" s="31">
        <f t="shared" si="8"/>
        <v>-1.6270050045516689E-2</v>
      </c>
      <c r="J168" s="17" t="e">
        <f t="shared" si="9"/>
        <v>#DIV/0!</v>
      </c>
      <c r="K168" s="18" t="e">
        <f t="shared" si="10"/>
        <v>#DIV/0!</v>
      </c>
      <c r="L168" s="19" t="e">
        <f t="shared" si="11"/>
        <v>#DIV/0!</v>
      </c>
    </row>
    <row r="169" spans="4:12">
      <c r="D169" s="15"/>
      <c r="E169" s="8"/>
      <c r="F169" s="15"/>
      <c r="G169" s="15"/>
      <c r="H169" s="8"/>
      <c r="I169" s="31">
        <f t="shared" si="8"/>
        <v>-1.6270050045516689E-2</v>
      </c>
      <c r="J169" s="17" t="e">
        <f t="shared" si="9"/>
        <v>#DIV/0!</v>
      </c>
      <c r="K169" s="18" t="e">
        <f t="shared" si="10"/>
        <v>#DIV/0!</v>
      </c>
      <c r="L169" s="19" t="e">
        <f t="shared" si="11"/>
        <v>#DIV/0!</v>
      </c>
    </row>
    <row r="170" spans="4:12">
      <c r="D170" s="15"/>
      <c r="E170" s="8"/>
      <c r="F170" s="15"/>
      <c r="G170" s="15"/>
      <c r="H170" s="8"/>
      <c r="I170" s="31">
        <f t="shared" si="8"/>
        <v>-1.6270050045516689E-2</v>
      </c>
      <c r="J170" s="17" t="e">
        <f t="shared" si="9"/>
        <v>#DIV/0!</v>
      </c>
      <c r="K170" s="18" t="e">
        <f t="shared" si="10"/>
        <v>#DIV/0!</v>
      </c>
      <c r="L170" s="19" t="e">
        <f t="shared" si="11"/>
        <v>#DIV/0!</v>
      </c>
    </row>
    <row r="171" spans="4:12">
      <c r="D171" s="15"/>
      <c r="E171" s="8"/>
      <c r="F171" s="15"/>
      <c r="G171" s="15"/>
      <c r="H171" s="8"/>
      <c r="I171" s="31">
        <f t="shared" si="8"/>
        <v>-1.6270050045516689E-2</v>
      </c>
      <c r="J171" s="17" t="e">
        <f t="shared" si="9"/>
        <v>#DIV/0!</v>
      </c>
      <c r="K171" s="18" t="e">
        <f t="shared" si="10"/>
        <v>#DIV/0!</v>
      </c>
      <c r="L171" s="19" t="e">
        <f t="shared" si="11"/>
        <v>#DIV/0!</v>
      </c>
    </row>
    <row r="172" spans="4:12">
      <c r="D172" s="15"/>
      <c r="E172" s="8"/>
      <c r="F172" s="15"/>
      <c r="G172" s="15"/>
      <c r="H172" s="8"/>
      <c r="I172" s="31">
        <f t="shared" si="8"/>
        <v>-1.6270050045516689E-2</v>
      </c>
      <c r="J172" s="17" t="e">
        <f t="shared" si="9"/>
        <v>#DIV/0!</v>
      </c>
      <c r="K172" s="18" t="e">
        <f t="shared" si="10"/>
        <v>#DIV/0!</v>
      </c>
      <c r="L172" s="19" t="e">
        <f t="shared" si="11"/>
        <v>#DIV/0!</v>
      </c>
    </row>
    <row r="173" spans="4:12">
      <c r="D173" s="15"/>
      <c r="E173" s="8"/>
      <c r="F173" s="15"/>
      <c r="G173" s="15"/>
      <c r="H173" s="8"/>
      <c r="I173" s="31">
        <f t="shared" si="8"/>
        <v>-1.6270050045516689E-2</v>
      </c>
      <c r="J173" s="17" t="e">
        <f t="shared" si="9"/>
        <v>#DIV/0!</v>
      </c>
      <c r="K173" s="18" t="e">
        <f t="shared" si="10"/>
        <v>#DIV/0!</v>
      </c>
      <c r="L173" s="19" t="e">
        <f t="shared" si="11"/>
        <v>#DIV/0!</v>
      </c>
    </row>
    <row r="174" spans="4:12">
      <c r="D174" s="15"/>
      <c r="E174" s="8"/>
      <c r="F174" s="15"/>
      <c r="G174" s="15"/>
      <c r="H174" s="8"/>
      <c r="I174" s="31">
        <f t="shared" si="8"/>
        <v>-1.6270050045516689E-2</v>
      </c>
      <c r="J174" s="17" t="e">
        <f t="shared" si="9"/>
        <v>#DIV/0!</v>
      </c>
      <c r="K174" s="18" t="e">
        <f t="shared" si="10"/>
        <v>#DIV/0!</v>
      </c>
      <c r="L174" s="19" t="e">
        <f t="shared" si="11"/>
        <v>#DIV/0!</v>
      </c>
    </row>
    <row r="175" spans="4:12">
      <c r="D175" s="15"/>
      <c r="E175" s="8"/>
      <c r="F175" s="15"/>
      <c r="G175" s="15"/>
      <c r="H175" s="8"/>
      <c r="I175" s="31">
        <f t="shared" si="8"/>
        <v>-1.6270050045516689E-2</v>
      </c>
      <c r="J175" s="17" t="e">
        <f t="shared" si="9"/>
        <v>#DIV/0!</v>
      </c>
      <c r="K175" s="18" t="e">
        <f t="shared" si="10"/>
        <v>#DIV/0!</v>
      </c>
      <c r="L175" s="19" t="e">
        <f t="shared" si="11"/>
        <v>#DIV/0!</v>
      </c>
    </row>
    <row r="176" spans="4:12">
      <c r="D176" s="15"/>
      <c r="E176" s="8"/>
      <c r="F176" s="15"/>
      <c r="G176" s="15"/>
      <c r="H176" s="8"/>
      <c r="I176" s="31">
        <f t="shared" si="8"/>
        <v>-1.6270050045516689E-2</v>
      </c>
      <c r="J176" s="17" t="e">
        <f t="shared" si="9"/>
        <v>#DIV/0!</v>
      </c>
      <c r="K176" s="18" t="e">
        <f t="shared" si="10"/>
        <v>#DIV/0!</v>
      </c>
      <c r="L176" s="19" t="e">
        <f t="shared" si="11"/>
        <v>#DIV/0!</v>
      </c>
    </row>
    <row r="177" spans="4:12">
      <c r="D177" s="15"/>
      <c r="E177" s="8"/>
      <c r="F177" s="15"/>
      <c r="G177" s="15"/>
      <c r="H177" s="8"/>
      <c r="I177" s="31">
        <f t="shared" si="8"/>
        <v>-1.6270050045516689E-2</v>
      </c>
      <c r="J177" s="17" t="e">
        <f t="shared" si="9"/>
        <v>#DIV/0!</v>
      </c>
      <c r="K177" s="18" t="e">
        <f t="shared" si="10"/>
        <v>#DIV/0!</v>
      </c>
      <c r="L177" s="19" t="e">
        <f t="shared" si="11"/>
        <v>#DIV/0!</v>
      </c>
    </row>
    <row r="178" spans="4:12">
      <c r="D178" s="15"/>
      <c r="E178" s="8"/>
      <c r="F178" s="15"/>
      <c r="G178" s="15"/>
      <c r="H178" s="8"/>
      <c r="I178" s="31">
        <f t="shared" si="8"/>
        <v>-1.6270050045516689E-2</v>
      </c>
      <c r="J178" s="17" t="e">
        <f t="shared" si="9"/>
        <v>#DIV/0!</v>
      </c>
      <c r="K178" s="18" t="e">
        <f t="shared" si="10"/>
        <v>#DIV/0!</v>
      </c>
      <c r="L178" s="19" t="e">
        <f t="shared" si="11"/>
        <v>#DIV/0!</v>
      </c>
    </row>
    <row r="179" spans="4:12">
      <c r="D179" s="15"/>
      <c r="E179" s="8"/>
      <c r="F179" s="15"/>
      <c r="G179" s="15"/>
      <c r="H179" s="8"/>
      <c r="I179" s="31">
        <f t="shared" si="8"/>
        <v>-1.6270050045516689E-2</v>
      </c>
      <c r="J179" s="17" t="e">
        <f t="shared" si="9"/>
        <v>#DIV/0!</v>
      </c>
      <c r="K179" s="18" t="e">
        <f t="shared" si="10"/>
        <v>#DIV/0!</v>
      </c>
      <c r="L179" s="19" t="e">
        <f t="shared" si="11"/>
        <v>#DIV/0!</v>
      </c>
    </row>
    <row r="180" spans="4:12">
      <c r="D180" s="15"/>
      <c r="E180" s="8"/>
      <c r="F180" s="15"/>
      <c r="G180" s="15"/>
      <c r="H180" s="8"/>
      <c r="I180" s="31">
        <f t="shared" si="8"/>
        <v>-1.6270050045516689E-2</v>
      </c>
      <c r="J180" s="17" t="e">
        <f t="shared" si="9"/>
        <v>#DIV/0!</v>
      </c>
      <c r="K180" s="18" t="e">
        <f t="shared" si="10"/>
        <v>#DIV/0!</v>
      </c>
      <c r="L180" s="19" t="e">
        <f t="shared" si="11"/>
        <v>#DIV/0!</v>
      </c>
    </row>
    <row r="181" spans="4:12">
      <c r="D181" s="15"/>
      <c r="E181" s="8"/>
      <c r="F181" s="15"/>
      <c r="G181" s="15"/>
      <c r="H181" s="8"/>
      <c r="I181" s="31">
        <f t="shared" si="8"/>
        <v>-1.6270050045516689E-2</v>
      </c>
      <c r="J181" s="17" t="e">
        <f t="shared" si="9"/>
        <v>#DIV/0!</v>
      </c>
      <c r="K181" s="18" t="e">
        <f t="shared" si="10"/>
        <v>#DIV/0!</v>
      </c>
      <c r="L181" s="19" t="e">
        <f t="shared" si="11"/>
        <v>#DIV/0!</v>
      </c>
    </row>
    <row r="182" spans="4:12">
      <c r="D182" s="15"/>
      <c r="E182" s="8"/>
      <c r="F182" s="15"/>
      <c r="G182" s="15"/>
      <c r="H182" s="8"/>
      <c r="I182" s="31">
        <f t="shared" si="8"/>
        <v>-1.6270050045516689E-2</v>
      </c>
      <c r="J182" s="17" t="e">
        <f t="shared" si="9"/>
        <v>#DIV/0!</v>
      </c>
      <c r="K182" s="18" t="e">
        <f t="shared" si="10"/>
        <v>#DIV/0!</v>
      </c>
      <c r="L182" s="19" t="e">
        <f t="shared" si="11"/>
        <v>#DIV/0!</v>
      </c>
    </row>
    <row r="183" spans="4:12">
      <c r="D183" s="15"/>
      <c r="E183" s="8"/>
      <c r="F183" s="15"/>
      <c r="G183" s="15"/>
      <c r="H183" s="8"/>
      <c r="I183" s="31">
        <f t="shared" si="8"/>
        <v>-1.6270050045516689E-2</v>
      </c>
      <c r="J183" s="17" t="e">
        <f t="shared" si="9"/>
        <v>#DIV/0!</v>
      </c>
      <c r="K183" s="18" t="e">
        <f t="shared" si="10"/>
        <v>#DIV/0!</v>
      </c>
      <c r="L183" s="19" t="e">
        <f t="shared" si="11"/>
        <v>#DIV/0!</v>
      </c>
    </row>
    <row r="184" spans="4:12">
      <c r="D184" s="15"/>
      <c r="E184" s="8"/>
      <c r="F184" s="15"/>
      <c r="G184" s="15"/>
      <c r="H184" s="8"/>
      <c r="I184" s="31">
        <f t="shared" si="8"/>
        <v>-1.6270050045516689E-2</v>
      </c>
      <c r="J184" s="17" t="e">
        <f t="shared" si="9"/>
        <v>#DIV/0!</v>
      </c>
      <c r="K184" s="18" t="e">
        <f t="shared" si="10"/>
        <v>#DIV/0!</v>
      </c>
      <c r="L184" s="19" t="e">
        <f t="shared" si="11"/>
        <v>#DIV/0!</v>
      </c>
    </row>
    <row r="185" spans="4:12">
      <c r="D185" s="15"/>
      <c r="E185" s="8"/>
      <c r="F185" s="15"/>
      <c r="G185" s="15"/>
      <c r="H185" s="8"/>
      <c r="I185" s="31">
        <f t="shared" si="8"/>
        <v>-1.6270050045516689E-2</v>
      </c>
      <c r="J185" s="17" t="e">
        <f t="shared" si="9"/>
        <v>#DIV/0!</v>
      </c>
      <c r="K185" s="18" t="e">
        <f t="shared" si="10"/>
        <v>#DIV/0!</v>
      </c>
      <c r="L185" s="19" t="e">
        <f t="shared" si="11"/>
        <v>#DIV/0!</v>
      </c>
    </row>
    <row r="186" spans="4:12">
      <c r="D186" s="15"/>
      <c r="E186" s="8"/>
      <c r="F186" s="15"/>
      <c r="G186" s="15"/>
      <c r="H186" s="8"/>
      <c r="I186" s="31">
        <f t="shared" si="8"/>
        <v>-1.6270050045516689E-2</v>
      </c>
      <c r="J186" s="17" t="e">
        <f t="shared" si="9"/>
        <v>#DIV/0!</v>
      </c>
      <c r="K186" s="18" t="e">
        <f t="shared" si="10"/>
        <v>#DIV/0!</v>
      </c>
      <c r="L186" s="19" t="e">
        <f t="shared" si="11"/>
        <v>#DIV/0!</v>
      </c>
    </row>
    <row r="187" spans="4:12">
      <c r="D187" s="15"/>
      <c r="E187" s="8"/>
      <c r="F187" s="15"/>
      <c r="G187" s="15"/>
      <c r="H187" s="8"/>
      <c r="I187" s="31">
        <f t="shared" si="8"/>
        <v>-1.6270050045516689E-2</v>
      </c>
      <c r="J187" s="17" t="e">
        <f t="shared" si="9"/>
        <v>#DIV/0!</v>
      </c>
      <c r="K187" s="18" t="e">
        <f t="shared" si="10"/>
        <v>#DIV/0!</v>
      </c>
      <c r="L187" s="19" t="e">
        <f t="shared" si="11"/>
        <v>#DIV/0!</v>
      </c>
    </row>
    <row r="188" spans="4:12">
      <c r="D188" s="15"/>
      <c r="E188" s="8"/>
      <c r="F188" s="15"/>
      <c r="G188" s="15"/>
      <c r="H188" s="8"/>
      <c r="I188" s="31">
        <f t="shared" si="8"/>
        <v>-1.6270050045516689E-2</v>
      </c>
      <c r="J188" s="17" t="e">
        <f t="shared" si="9"/>
        <v>#DIV/0!</v>
      </c>
      <c r="K188" s="18" t="e">
        <f t="shared" si="10"/>
        <v>#DIV/0!</v>
      </c>
      <c r="L188" s="19" t="e">
        <f t="shared" si="11"/>
        <v>#DIV/0!</v>
      </c>
    </row>
    <row r="189" spans="4:12">
      <c r="D189" s="15"/>
      <c r="E189" s="8"/>
      <c r="F189" s="15"/>
      <c r="G189" s="15"/>
      <c r="H189" s="8"/>
      <c r="I189" s="31">
        <f t="shared" si="8"/>
        <v>-1.6270050045516689E-2</v>
      </c>
      <c r="J189" s="17" t="e">
        <f t="shared" si="9"/>
        <v>#DIV/0!</v>
      </c>
      <c r="K189" s="18" t="e">
        <f t="shared" si="10"/>
        <v>#DIV/0!</v>
      </c>
      <c r="L189" s="19" t="e">
        <f t="shared" si="11"/>
        <v>#DIV/0!</v>
      </c>
    </row>
    <row r="190" spans="4:12">
      <c r="D190" s="15"/>
      <c r="E190" s="8"/>
      <c r="F190" s="15"/>
      <c r="G190" s="15"/>
      <c r="H190" s="8"/>
      <c r="I190" s="31">
        <f t="shared" si="8"/>
        <v>-1.6270050045516689E-2</v>
      </c>
      <c r="J190" s="17" t="e">
        <f t="shared" si="9"/>
        <v>#DIV/0!</v>
      </c>
      <c r="K190" s="18" t="e">
        <f t="shared" si="10"/>
        <v>#DIV/0!</v>
      </c>
      <c r="L190" s="19" t="e">
        <f t="shared" si="11"/>
        <v>#DIV/0!</v>
      </c>
    </row>
    <row r="191" spans="4:12">
      <c r="D191" s="15"/>
      <c r="E191" s="8"/>
      <c r="F191" s="15"/>
      <c r="G191" s="15"/>
      <c r="H191" s="8"/>
      <c r="I191" s="31">
        <f t="shared" si="8"/>
        <v>-1.6270050045516689E-2</v>
      </c>
      <c r="J191" s="17" t="e">
        <f t="shared" si="9"/>
        <v>#DIV/0!</v>
      </c>
      <c r="K191" s="18" t="e">
        <f t="shared" si="10"/>
        <v>#DIV/0!</v>
      </c>
      <c r="L191" s="19" t="e">
        <f t="shared" si="11"/>
        <v>#DIV/0!</v>
      </c>
    </row>
    <row r="192" spans="4:12">
      <c r="D192" s="15"/>
      <c r="E192" s="8"/>
      <c r="F192" s="15"/>
      <c r="G192" s="15"/>
      <c r="H192" s="8"/>
      <c r="I192" s="31">
        <f t="shared" si="8"/>
        <v>-1.6270050045516689E-2</v>
      </c>
      <c r="J192" s="17" t="e">
        <f t="shared" si="9"/>
        <v>#DIV/0!</v>
      </c>
      <c r="K192" s="18" t="e">
        <f t="shared" si="10"/>
        <v>#DIV/0!</v>
      </c>
      <c r="L192" s="19" t="e">
        <f t="shared" si="11"/>
        <v>#DIV/0!</v>
      </c>
    </row>
    <row r="193" spans="4:12">
      <c r="D193" s="15"/>
      <c r="E193" s="8"/>
      <c r="F193" s="15"/>
      <c r="G193" s="15"/>
      <c r="H193" s="8"/>
      <c r="I193" s="31">
        <f t="shared" si="8"/>
        <v>-1.6270050045516689E-2</v>
      </c>
      <c r="J193" s="17" t="e">
        <f t="shared" si="9"/>
        <v>#DIV/0!</v>
      </c>
      <c r="K193" s="18" t="e">
        <f t="shared" si="10"/>
        <v>#DIV/0!</v>
      </c>
      <c r="L193" s="19" t="e">
        <f t="shared" si="11"/>
        <v>#DIV/0!</v>
      </c>
    </row>
    <row r="194" spans="4:12">
      <c r="D194" s="15"/>
      <c r="E194" s="8"/>
      <c r="F194" s="15"/>
      <c r="G194" s="15"/>
      <c r="H194" s="8"/>
      <c r="I194" s="31">
        <f t="shared" si="8"/>
        <v>-1.6270050045516689E-2</v>
      </c>
      <c r="J194" s="17" t="e">
        <f t="shared" si="9"/>
        <v>#DIV/0!</v>
      </c>
      <c r="K194" s="18" t="e">
        <f t="shared" si="10"/>
        <v>#DIV/0!</v>
      </c>
      <c r="L194" s="19" t="e">
        <f t="shared" si="11"/>
        <v>#DIV/0!</v>
      </c>
    </row>
    <row r="195" spans="4:12">
      <c r="D195" s="15"/>
      <c r="E195" s="8"/>
      <c r="F195" s="15"/>
      <c r="G195" s="15"/>
      <c r="H195" s="8"/>
      <c r="I195" s="31">
        <f t="shared" si="8"/>
        <v>-1.6270050045516689E-2</v>
      </c>
      <c r="J195" s="17" t="e">
        <f t="shared" si="9"/>
        <v>#DIV/0!</v>
      </c>
      <c r="K195" s="18" t="e">
        <f t="shared" si="10"/>
        <v>#DIV/0!</v>
      </c>
      <c r="L195" s="19" t="e">
        <f t="shared" si="11"/>
        <v>#DIV/0!</v>
      </c>
    </row>
    <row r="196" spans="4:12">
      <c r="D196" s="15"/>
      <c r="E196" s="8"/>
      <c r="F196" s="15"/>
      <c r="G196" s="15"/>
      <c r="H196" s="8"/>
      <c r="I196" s="31">
        <f t="shared" si="8"/>
        <v>-1.6270050045516689E-2</v>
      </c>
      <c r="J196" s="17" t="e">
        <f t="shared" si="9"/>
        <v>#DIV/0!</v>
      </c>
      <c r="K196" s="18" t="e">
        <f t="shared" si="10"/>
        <v>#DIV/0!</v>
      </c>
      <c r="L196" s="19" t="e">
        <f t="shared" si="11"/>
        <v>#DIV/0!</v>
      </c>
    </row>
    <row r="197" spans="4:12">
      <c r="D197" s="15"/>
      <c r="E197" s="8"/>
      <c r="F197" s="15"/>
      <c r="G197" s="15"/>
      <c r="H197" s="8"/>
      <c r="I197" s="31">
        <f t="shared" si="8"/>
        <v>-1.6270050045516689E-2</v>
      </c>
      <c r="J197" s="17" t="e">
        <f t="shared" si="9"/>
        <v>#DIV/0!</v>
      </c>
      <c r="K197" s="18" t="e">
        <f t="shared" si="10"/>
        <v>#DIV/0!</v>
      </c>
      <c r="L197" s="19" t="e">
        <f t="shared" si="11"/>
        <v>#DIV/0!</v>
      </c>
    </row>
    <row r="198" spans="4:12">
      <c r="D198" s="15"/>
      <c r="E198" s="8"/>
      <c r="F198" s="15"/>
      <c r="G198" s="15"/>
      <c r="H198" s="8"/>
      <c r="I198" s="31">
        <f t="shared" si="8"/>
        <v>-1.6270050045516689E-2</v>
      </c>
      <c r="J198" s="17" t="e">
        <f t="shared" si="9"/>
        <v>#DIV/0!</v>
      </c>
      <c r="K198" s="18" t="e">
        <f t="shared" si="10"/>
        <v>#DIV/0!</v>
      </c>
      <c r="L198" s="19" t="e">
        <f t="shared" si="11"/>
        <v>#DIV/0!</v>
      </c>
    </row>
    <row r="199" spans="4:12">
      <c r="D199" s="15"/>
      <c r="E199" s="8"/>
      <c r="F199" s="15"/>
      <c r="G199" s="15"/>
      <c r="H199" s="8"/>
      <c r="I199" s="31">
        <f t="shared" si="8"/>
        <v>-1.6270050045516689E-2</v>
      </c>
      <c r="J199" s="17" t="e">
        <f t="shared" si="9"/>
        <v>#DIV/0!</v>
      </c>
      <c r="K199" s="18" t="e">
        <f t="shared" si="10"/>
        <v>#DIV/0!</v>
      </c>
      <c r="L199" s="19" t="e">
        <f t="shared" si="11"/>
        <v>#DIV/0!</v>
      </c>
    </row>
    <row r="200" spans="4:12">
      <c r="D200" s="15"/>
      <c r="E200" s="8"/>
      <c r="F200" s="15"/>
      <c r="G200" s="15"/>
      <c r="H200" s="8"/>
      <c r="I200" s="31">
        <f t="shared" si="8"/>
        <v>-1.6270050045516689E-2</v>
      </c>
      <c r="J200" s="17" t="e">
        <f t="shared" si="9"/>
        <v>#DIV/0!</v>
      </c>
      <c r="K200" s="18" t="e">
        <f t="shared" si="10"/>
        <v>#DIV/0!</v>
      </c>
      <c r="L200" s="19" t="e">
        <f t="shared" si="11"/>
        <v>#DIV/0!</v>
      </c>
    </row>
    <row r="201" spans="4:12">
      <c r="D201" s="15"/>
      <c r="E201" s="8"/>
      <c r="F201" s="15"/>
      <c r="G201" s="15"/>
      <c r="H201" s="8"/>
      <c r="I201" s="31">
        <f t="shared" si="8"/>
        <v>-1.6270050045516689E-2</v>
      </c>
      <c r="J201" s="17" t="e">
        <f t="shared" si="9"/>
        <v>#DIV/0!</v>
      </c>
      <c r="K201" s="18" t="e">
        <f t="shared" si="10"/>
        <v>#DIV/0!</v>
      </c>
      <c r="L201" s="19" t="e">
        <f t="shared" si="11"/>
        <v>#DIV/0!</v>
      </c>
    </row>
    <row r="202" spans="4:12">
      <c r="D202" s="15"/>
      <c r="E202" s="8"/>
      <c r="F202" s="15"/>
      <c r="G202" s="15"/>
      <c r="H202" s="8"/>
      <c r="I202" s="31">
        <f t="shared" si="8"/>
        <v>-1.6270050045516689E-2</v>
      </c>
      <c r="J202" s="17" t="e">
        <f t="shared" si="9"/>
        <v>#DIV/0!</v>
      </c>
      <c r="K202" s="18" t="e">
        <f t="shared" si="10"/>
        <v>#DIV/0!</v>
      </c>
      <c r="L202" s="19" t="e">
        <f t="shared" si="11"/>
        <v>#DIV/0!</v>
      </c>
    </row>
    <row r="203" spans="4:12">
      <c r="D203" s="15"/>
      <c r="E203" s="8"/>
      <c r="F203" s="15"/>
      <c r="G203" s="15"/>
      <c r="H203" s="8"/>
      <c r="I203" s="31">
        <f t="shared" si="8"/>
        <v>-1.6270050045516689E-2</v>
      </c>
      <c r="J203" s="17" t="e">
        <f t="shared" si="9"/>
        <v>#DIV/0!</v>
      </c>
      <c r="K203" s="18" t="e">
        <f t="shared" si="10"/>
        <v>#DIV/0!</v>
      </c>
      <c r="L203" s="19" t="e">
        <f t="shared" si="11"/>
        <v>#DIV/0!</v>
      </c>
    </row>
    <row r="204" spans="4:12">
      <c r="D204" s="15"/>
      <c r="E204" s="8"/>
      <c r="F204" s="15"/>
      <c r="G204" s="15"/>
      <c r="H204" s="8"/>
      <c r="I204" s="31">
        <f t="shared" si="8"/>
        <v>-1.6270050045516689E-2</v>
      </c>
      <c r="J204" s="17" t="e">
        <f t="shared" si="9"/>
        <v>#DIV/0!</v>
      </c>
      <c r="K204" s="18" t="e">
        <f t="shared" si="10"/>
        <v>#DIV/0!</v>
      </c>
      <c r="L204" s="19" t="e">
        <f t="shared" si="11"/>
        <v>#DIV/0!</v>
      </c>
    </row>
    <row r="205" spans="4:12">
      <c r="D205" s="15"/>
      <c r="E205" s="8"/>
      <c r="F205" s="15"/>
      <c r="G205" s="15"/>
      <c r="H205" s="8"/>
      <c r="I205" s="31">
        <f t="shared" si="8"/>
        <v>-1.6270050045516689E-2</v>
      </c>
      <c r="J205" s="17" t="e">
        <f t="shared" si="9"/>
        <v>#DIV/0!</v>
      </c>
      <c r="K205" s="18" t="e">
        <f t="shared" si="10"/>
        <v>#DIV/0!</v>
      </c>
      <c r="L205" s="19" t="e">
        <f t="shared" si="11"/>
        <v>#DIV/0!</v>
      </c>
    </row>
    <row r="206" spans="4:12">
      <c r="D206" s="15"/>
      <c r="E206" s="8"/>
      <c r="F206" s="15"/>
      <c r="G206" s="15"/>
      <c r="H206" s="8"/>
      <c r="I206" s="31">
        <f t="shared" si="8"/>
        <v>-1.6270050045516689E-2</v>
      </c>
      <c r="J206" s="17" t="e">
        <f t="shared" si="9"/>
        <v>#DIV/0!</v>
      </c>
      <c r="K206" s="18" t="e">
        <f t="shared" si="10"/>
        <v>#DIV/0!</v>
      </c>
      <c r="L206" s="19" t="e">
        <f t="shared" si="11"/>
        <v>#DIV/0!</v>
      </c>
    </row>
    <row r="207" spans="4:12">
      <c r="D207" s="15"/>
      <c r="E207" s="8"/>
      <c r="F207" s="15"/>
      <c r="G207" s="15"/>
      <c r="H207" s="8"/>
      <c r="I207" s="31">
        <f t="shared" si="8"/>
        <v>-1.6270050045516689E-2</v>
      </c>
      <c r="J207" s="17" t="e">
        <f t="shared" si="9"/>
        <v>#DIV/0!</v>
      </c>
      <c r="K207" s="18" t="e">
        <f t="shared" si="10"/>
        <v>#DIV/0!</v>
      </c>
      <c r="L207" s="19" t="e">
        <f t="shared" si="11"/>
        <v>#DIV/0!</v>
      </c>
    </row>
    <row r="208" spans="4:12">
      <c r="D208" s="15"/>
      <c r="E208" s="8"/>
      <c r="F208" s="15"/>
      <c r="G208" s="15"/>
      <c r="H208" s="8"/>
      <c r="I208" s="31">
        <f t="shared" si="8"/>
        <v>-1.6270050045516689E-2</v>
      </c>
      <c r="J208" s="17" t="e">
        <f t="shared" si="9"/>
        <v>#DIV/0!</v>
      </c>
      <c r="K208" s="18" t="e">
        <f t="shared" si="10"/>
        <v>#DIV/0!</v>
      </c>
      <c r="L208" s="19" t="e">
        <f t="shared" si="11"/>
        <v>#DIV/0!</v>
      </c>
    </row>
    <row r="209" spans="4:12">
      <c r="D209" s="15"/>
      <c r="E209" s="8"/>
      <c r="F209" s="15"/>
      <c r="G209" s="15"/>
      <c r="H209" s="8"/>
      <c r="I209" s="31">
        <f t="shared" ref="I209:I272" si="12">A*F209^2+B*F209+_C</f>
        <v>-1.6270050045516689E-2</v>
      </c>
      <c r="J209" s="17" t="e">
        <f t="shared" si="9"/>
        <v>#DIV/0!</v>
      </c>
      <c r="K209" s="18" t="e">
        <f t="shared" si="10"/>
        <v>#DIV/0!</v>
      </c>
      <c r="L209" s="19" t="e">
        <f t="shared" si="11"/>
        <v>#DIV/0!</v>
      </c>
    </row>
    <row r="210" spans="4:12">
      <c r="D210" s="15"/>
      <c r="E210" s="8"/>
      <c r="F210" s="15"/>
      <c r="G210" s="15"/>
      <c r="H210" s="8"/>
      <c r="I210" s="31">
        <f t="shared" si="12"/>
        <v>-1.6270050045516689E-2</v>
      </c>
      <c r="J210" s="17" t="e">
        <f t="shared" ref="J210:J273" si="13">SQRT(4*D210/1000/3.14/E210/100)*10000</f>
        <v>#DIV/0!</v>
      </c>
      <c r="K210" s="18" t="e">
        <f t="shared" ref="K210:K273" si="14">$D$13/(H210-J210)</f>
        <v>#DIV/0!</v>
      </c>
      <c r="L210" s="19" t="e">
        <f t="shared" ref="L210:L273" si="15">I210*G210*K210*K210*1.4</f>
        <v>#DIV/0!</v>
      </c>
    </row>
    <row r="211" spans="4:12">
      <c r="D211" s="15"/>
      <c r="E211" s="8"/>
      <c r="F211" s="15"/>
      <c r="G211" s="15"/>
      <c r="H211" s="8"/>
      <c r="I211" s="31">
        <f t="shared" si="12"/>
        <v>-1.6270050045516689E-2</v>
      </c>
      <c r="J211" s="17" t="e">
        <f t="shared" si="13"/>
        <v>#DIV/0!</v>
      </c>
      <c r="K211" s="18" t="e">
        <f t="shared" si="14"/>
        <v>#DIV/0!</v>
      </c>
      <c r="L211" s="19" t="e">
        <f t="shared" si="15"/>
        <v>#DIV/0!</v>
      </c>
    </row>
    <row r="212" spans="4:12">
      <c r="D212" s="15"/>
      <c r="E212" s="8"/>
      <c r="F212" s="15"/>
      <c r="G212" s="15"/>
      <c r="H212" s="8"/>
      <c r="I212" s="31">
        <f t="shared" si="12"/>
        <v>-1.6270050045516689E-2</v>
      </c>
      <c r="J212" s="17" t="e">
        <f t="shared" si="13"/>
        <v>#DIV/0!</v>
      </c>
      <c r="K212" s="18" t="e">
        <f t="shared" si="14"/>
        <v>#DIV/0!</v>
      </c>
      <c r="L212" s="19" t="e">
        <f t="shared" si="15"/>
        <v>#DIV/0!</v>
      </c>
    </row>
    <row r="213" spans="4:12">
      <c r="D213" s="15"/>
      <c r="E213" s="8"/>
      <c r="F213" s="15"/>
      <c r="G213" s="15"/>
      <c r="H213" s="8"/>
      <c r="I213" s="31">
        <f t="shared" si="12"/>
        <v>-1.6270050045516689E-2</v>
      </c>
      <c r="J213" s="17" t="e">
        <f t="shared" si="13"/>
        <v>#DIV/0!</v>
      </c>
      <c r="K213" s="18" t="e">
        <f t="shared" si="14"/>
        <v>#DIV/0!</v>
      </c>
      <c r="L213" s="19" t="e">
        <f t="shared" si="15"/>
        <v>#DIV/0!</v>
      </c>
    </row>
    <row r="214" spans="4:12">
      <c r="D214" s="15"/>
      <c r="E214" s="8"/>
      <c r="F214" s="15"/>
      <c r="G214" s="15"/>
      <c r="H214" s="8"/>
      <c r="I214" s="31">
        <f t="shared" si="12"/>
        <v>-1.6270050045516689E-2</v>
      </c>
      <c r="J214" s="17" t="e">
        <f t="shared" si="13"/>
        <v>#DIV/0!</v>
      </c>
      <c r="K214" s="18" t="e">
        <f t="shared" si="14"/>
        <v>#DIV/0!</v>
      </c>
      <c r="L214" s="19" t="e">
        <f t="shared" si="15"/>
        <v>#DIV/0!</v>
      </c>
    </row>
    <row r="215" spans="4:12">
      <c r="D215" s="15"/>
      <c r="E215" s="8"/>
      <c r="F215" s="15"/>
      <c r="G215" s="15"/>
      <c r="H215" s="8"/>
      <c r="I215" s="31">
        <f t="shared" si="12"/>
        <v>-1.6270050045516689E-2</v>
      </c>
      <c r="J215" s="17" t="e">
        <f t="shared" si="13"/>
        <v>#DIV/0!</v>
      </c>
      <c r="K215" s="18" t="e">
        <f t="shared" si="14"/>
        <v>#DIV/0!</v>
      </c>
      <c r="L215" s="19" t="e">
        <f t="shared" si="15"/>
        <v>#DIV/0!</v>
      </c>
    </row>
    <row r="216" spans="4:12">
      <c r="D216" s="15"/>
      <c r="E216" s="8"/>
      <c r="F216" s="15"/>
      <c r="G216" s="15"/>
      <c r="H216" s="8"/>
      <c r="I216" s="31">
        <f t="shared" si="12"/>
        <v>-1.6270050045516689E-2</v>
      </c>
      <c r="J216" s="17" t="e">
        <f t="shared" si="13"/>
        <v>#DIV/0!</v>
      </c>
      <c r="K216" s="18" t="e">
        <f t="shared" si="14"/>
        <v>#DIV/0!</v>
      </c>
      <c r="L216" s="19" t="e">
        <f t="shared" si="15"/>
        <v>#DIV/0!</v>
      </c>
    </row>
    <row r="217" spans="4:12">
      <c r="D217" s="15"/>
      <c r="E217" s="8"/>
      <c r="F217" s="15"/>
      <c r="G217" s="15"/>
      <c r="H217" s="8"/>
      <c r="I217" s="31">
        <f t="shared" si="12"/>
        <v>-1.6270050045516689E-2</v>
      </c>
      <c r="J217" s="17" t="e">
        <f t="shared" si="13"/>
        <v>#DIV/0!</v>
      </c>
      <c r="K217" s="18" t="e">
        <f t="shared" si="14"/>
        <v>#DIV/0!</v>
      </c>
      <c r="L217" s="19" t="e">
        <f t="shared" si="15"/>
        <v>#DIV/0!</v>
      </c>
    </row>
    <row r="218" spans="4:12">
      <c r="D218" s="15"/>
      <c r="E218" s="8"/>
      <c r="F218" s="15"/>
      <c r="G218" s="15"/>
      <c r="H218" s="8"/>
      <c r="I218" s="31">
        <f t="shared" si="12"/>
        <v>-1.6270050045516689E-2</v>
      </c>
      <c r="J218" s="17" t="e">
        <f t="shared" si="13"/>
        <v>#DIV/0!</v>
      </c>
      <c r="K218" s="18" t="e">
        <f t="shared" si="14"/>
        <v>#DIV/0!</v>
      </c>
      <c r="L218" s="19" t="e">
        <f t="shared" si="15"/>
        <v>#DIV/0!</v>
      </c>
    </row>
    <row r="219" spans="4:12">
      <c r="D219" s="15"/>
      <c r="E219" s="8"/>
      <c r="F219" s="15"/>
      <c r="G219" s="15"/>
      <c r="H219" s="8"/>
      <c r="I219" s="31">
        <f t="shared" si="12"/>
        <v>-1.6270050045516689E-2</v>
      </c>
      <c r="J219" s="17" t="e">
        <f t="shared" si="13"/>
        <v>#DIV/0!</v>
      </c>
      <c r="K219" s="18" t="e">
        <f t="shared" si="14"/>
        <v>#DIV/0!</v>
      </c>
      <c r="L219" s="19" t="e">
        <f t="shared" si="15"/>
        <v>#DIV/0!</v>
      </c>
    </row>
    <row r="220" spans="4:12">
      <c r="D220" s="15"/>
      <c r="E220" s="8"/>
      <c r="F220" s="15"/>
      <c r="G220" s="15"/>
      <c r="H220" s="8"/>
      <c r="I220" s="31">
        <f t="shared" si="12"/>
        <v>-1.6270050045516689E-2</v>
      </c>
      <c r="J220" s="17" t="e">
        <f t="shared" si="13"/>
        <v>#DIV/0!</v>
      </c>
      <c r="K220" s="18" t="e">
        <f t="shared" si="14"/>
        <v>#DIV/0!</v>
      </c>
      <c r="L220" s="19" t="e">
        <f t="shared" si="15"/>
        <v>#DIV/0!</v>
      </c>
    </row>
    <row r="221" spans="4:12">
      <c r="D221" s="15"/>
      <c r="E221" s="8"/>
      <c r="F221" s="15"/>
      <c r="G221" s="15"/>
      <c r="H221" s="8"/>
      <c r="I221" s="31">
        <f t="shared" si="12"/>
        <v>-1.6270050045516689E-2</v>
      </c>
      <c r="J221" s="17" t="e">
        <f t="shared" si="13"/>
        <v>#DIV/0!</v>
      </c>
      <c r="K221" s="18" t="e">
        <f t="shared" si="14"/>
        <v>#DIV/0!</v>
      </c>
      <c r="L221" s="19" t="e">
        <f t="shared" si="15"/>
        <v>#DIV/0!</v>
      </c>
    </row>
    <row r="222" spans="4:12">
      <c r="D222" s="15"/>
      <c r="E222" s="8"/>
      <c r="F222" s="15"/>
      <c r="G222" s="15"/>
      <c r="H222" s="8"/>
      <c r="I222" s="31">
        <f t="shared" si="12"/>
        <v>-1.6270050045516689E-2</v>
      </c>
      <c r="J222" s="17" t="e">
        <f t="shared" si="13"/>
        <v>#DIV/0!</v>
      </c>
      <c r="K222" s="18" t="e">
        <f t="shared" si="14"/>
        <v>#DIV/0!</v>
      </c>
      <c r="L222" s="19" t="e">
        <f t="shared" si="15"/>
        <v>#DIV/0!</v>
      </c>
    </row>
    <row r="223" spans="4:12">
      <c r="D223" s="15"/>
      <c r="E223" s="8"/>
      <c r="F223" s="15"/>
      <c r="G223" s="15"/>
      <c r="H223" s="8"/>
      <c r="I223" s="31">
        <f t="shared" si="12"/>
        <v>-1.6270050045516689E-2</v>
      </c>
      <c r="J223" s="17" t="e">
        <f t="shared" si="13"/>
        <v>#DIV/0!</v>
      </c>
      <c r="K223" s="18" t="e">
        <f t="shared" si="14"/>
        <v>#DIV/0!</v>
      </c>
      <c r="L223" s="19" t="e">
        <f t="shared" si="15"/>
        <v>#DIV/0!</v>
      </c>
    </row>
    <row r="224" spans="4:12">
      <c r="D224" s="15"/>
      <c r="E224" s="8"/>
      <c r="F224" s="15"/>
      <c r="G224" s="15"/>
      <c r="H224" s="8"/>
      <c r="I224" s="31">
        <f t="shared" si="12"/>
        <v>-1.6270050045516689E-2</v>
      </c>
      <c r="J224" s="17" t="e">
        <f t="shared" si="13"/>
        <v>#DIV/0!</v>
      </c>
      <c r="K224" s="18" t="e">
        <f t="shared" si="14"/>
        <v>#DIV/0!</v>
      </c>
      <c r="L224" s="19" t="e">
        <f t="shared" si="15"/>
        <v>#DIV/0!</v>
      </c>
    </row>
    <row r="225" spans="4:12">
      <c r="D225" s="15"/>
      <c r="E225" s="8"/>
      <c r="F225" s="15"/>
      <c r="G225" s="15"/>
      <c r="H225" s="8"/>
      <c r="I225" s="31">
        <f t="shared" si="12"/>
        <v>-1.6270050045516689E-2</v>
      </c>
      <c r="J225" s="17" t="e">
        <f t="shared" si="13"/>
        <v>#DIV/0!</v>
      </c>
      <c r="K225" s="18" t="e">
        <f t="shared" si="14"/>
        <v>#DIV/0!</v>
      </c>
      <c r="L225" s="19" t="e">
        <f t="shared" si="15"/>
        <v>#DIV/0!</v>
      </c>
    </row>
    <row r="226" spans="4:12">
      <c r="D226" s="15"/>
      <c r="E226" s="8"/>
      <c r="F226" s="15"/>
      <c r="G226" s="15"/>
      <c r="H226" s="8"/>
      <c r="I226" s="31">
        <f t="shared" si="12"/>
        <v>-1.6270050045516689E-2</v>
      </c>
      <c r="J226" s="17" t="e">
        <f t="shared" si="13"/>
        <v>#DIV/0!</v>
      </c>
      <c r="K226" s="18" t="e">
        <f t="shared" si="14"/>
        <v>#DIV/0!</v>
      </c>
      <c r="L226" s="19" t="e">
        <f t="shared" si="15"/>
        <v>#DIV/0!</v>
      </c>
    </row>
    <row r="227" spans="4:12">
      <c r="D227" s="15"/>
      <c r="E227" s="8"/>
      <c r="F227" s="15"/>
      <c r="G227" s="15"/>
      <c r="H227" s="8"/>
      <c r="I227" s="31">
        <f t="shared" si="12"/>
        <v>-1.6270050045516689E-2</v>
      </c>
      <c r="J227" s="17" t="e">
        <f t="shared" si="13"/>
        <v>#DIV/0!</v>
      </c>
      <c r="K227" s="18" t="e">
        <f t="shared" si="14"/>
        <v>#DIV/0!</v>
      </c>
      <c r="L227" s="19" t="e">
        <f t="shared" si="15"/>
        <v>#DIV/0!</v>
      </c>
    </row>
    <row r="228" spans="4:12">
      <c r="D228" s="15"/>
      <c r="E228" s="8"/>
      <c r="F228" s="15"/>
      <c r="G228" s="15"/>
      <c r="H228" s="8"/>
      <c r="I228" s="31">
        <f t="shared" si="12"/>
        <v>-1.6270050045516689E-2</v>
      </c>
      <c r="J228" s="17" t="e">
        <f t="shared" si="13"/>
        <v>#DIV/0!</v>
      </c>
      <c r="K228" s="18" t="e">
        <f t="shared" si="14"/>
        <v>#DIV/0!</v>
      </c>
      <c r="L228" s="19" t="e">
        <f t="shared" si="15"/>
        <v>#DIV/0!</v>
      </c>
    </row>
    <row r="229" spans="4:12">
      <c r="D229" s="15"/>
      <c r="E229" s="8"/>
      <c r="F229" s="15"/>
      <c r="G229" s="15"/>
      <c r="H229" s="8"/>
      <c r="I229" s="31">
        <f t="shared" si="12"/>
        <v>-1.6270050045516689E-2</v>
      </c>
      <c r="J229" s="17" t="e">
        <f t="shared" si="13"/>
        <v>#DIV/0!</v>
      </c>
      <c r="K229" s="18" t="e">
        <f t="shared" si="14"/>
        <v>#DIV/0!</v>
      </c>
      <c r="L229" s="19" t="e">
        <f t="shared" si="15"/>
        <v>#DIV/0!</v>
      </c>
    </row>
    <row r="230" spans="4:12">
      <c r="D230" s="15"/>
      <c r="E230" s="8"/>
      <c r="F230" s="15"/>
      <c r="G230" s="15"/>
      <c r="H230" s="8"/>
      <c r="I230" s="31">
        <f t="shared" si="12"/>
        <v>-1.6270050045516689E-2</v>
      </c>
      <c r="J230" s="17" t="e">
        <f t="shared" si="13"/>
        <v>#DIV/0!</v>
      </c>
      <c r="K230" s="18" t="e">
        <f t="shared" si="14"/>
        <v>#DIV/0!</v>
      </c>
      <c r="L230" s="19" t="e">
        <f t="shared" si="15"/>
        <v>#DIV/0!</v>
      </c>
    </row>
    <row r="231" spans="4:12">
      <c r="D231" s="15"/>
      <c r="E231" s="8"/>
      <c r="F231" s="15"/>
      <c r="G231" s="15"/>
      <c r="H231" s="8"/>
      <c r="I231" s="31">
        <f t="shared" si="12"/>
        <v>-1.6270050045516689E-2</v>
      </c>
      <c r="J231" s="17" t="e">
        <f t="shared" si="13"/>
        <v>#DIV/0!</v>
      </c>
      <c r="K231" s="18" t="e">
        <f t="shared" si="14"/>
        <v>#DIV/0!</v>
      </c>
      <c r="L231" s="19" t="e">
        <f t="shared" si="15"/>
        <v>#DIV/0!</v>
      </c>
    </row>
    <row r="232" spans="4:12">
      <c r="D232" s="15"/>
      <c r="E232" s="8"/>
      <c r="F232" s="15"/>
      <c r="G232" s="15"/>
      <c r="H232" s="8"/>
      <c r="I232" s="31">
        <f t="shared" si="12"/>
        <v>-1.6270050045516689E-2</v>
      </c>
      <c r="J232" s="17" t="e">
        <f t="shared" si="13"/>
        <v>#DIV/0!</v>
      </c>
      <c r="K232" s="18" t="e">
        <f t="shared" si="14"/>
        <v>#DIV/0!</v>
      </c>
      <c r="L232" s="19" t="e">
        <f t="shared" si="15"/>
        <v>#DIV/0!</v>
      </c>
    </row>
    <row r="233" spans="4:12">
      <c r="D233" s="15"/>
      <c r="E233" s="8"/>
      <c r="F233" s="15"/>
      <c r="G233" s="15"/>
      <c r="H233" s="8"/>
      <c r="I233" s="31">
        <f t="shared" si="12"/>
        <v>-1.6270050045516689E-2</v>
      </c>
      <c r="J233" s="17" t="e">
        <f t="shared" si="13"/>
        <v>#DIV/0!</v>
      </c>
      <c r="K233" s="18" t="e">
        <f t="shared" si="14"/>
        <v>#DIV/0!</v>
      </c>
      <c r="L233" s="19" t="e">
        <f t="shared" si="15"/>
        <v>#DIV/0!</v>
      </c>
    </row>
    <row r="234" spans="4:12">
      <c r="D234" s="15"/>
      <c r="E234" s="8"/>
      <c r="F234" s="15"/>
      <c r="G234" s="15"/>
      <c r="H234" s="8"/>
      <c r="I234" s="31">
        <f t="shared" si="12"/>
        <v>-1.6270050045516689E-2</v>
      </c>
      <c r="J234" s="17" t="e">
        <f t="shared" si="13"/>
        <v>#DIV/0!</v>
      </c>
      <c r="K234" s="18" t="e">
        <f t="shared" si="14"/>
        <v>#DIV/0!</v>
      </c>
      <c r="L234" s="19" t="e">
        <f t="shared" si="15"/>
        <v>#DIV/0!</v>
      </c>
    </row>
    <row r="235" spans="4:12">
      <c r="D235" s="15"/>
      <c r="E235" s="8"/>
      <c r="F235" s="15"/>
      <c r="G235" s="15"/>
      <c r="H235" s="8"/>
      <c r="I235" s="31">
        <f t="shared" si="12"/>
        <v>-1.6270050045516689E-2</v>
      </c>
      <c r="J235" s="17" t="e">
        <f t="shared" si="13"/>
        <v>#DIV/0!</v>
      </c>
      <c r="K235" s="18" t="e">
        <f t="shared" si="14"/>
        <v>#DIV/0!</v>
      </c>
      <c r="L235" s="19" t="e">
        <f t="shared" si="15"/>
        <v>#DIV/0!</v>
      </c>
    </row>
    <row r="236" spans="4:12">
      <c r="D236" s="15"/>
      <c r="E236" s="8"/>
      <c r="F236" s="15"/>
      <c r="G236" s="15"/>
      <c r="H236" s="8"/>
      <c r="I236" s="31">
        <f t="shared" si="12"/>
        <v>-1.6270050045516689E-2</v>
      </c>
      <c r="J236" s="17" t="e">
        <f t="shared" si="13"/>
        <v>#DIV/0!</v>
      </c>
      <c r="K236" s="18" t="e">
        <f t="shared" si="14"/>
        <v>#DIV/0!</v>
      </c>
      <c r="L236" s="19" t="e">
        <f t="shared" si="15"/>
        <v>#DIV/0!</v>
      </c>
    </row>
    <row r="237" spans="4:12">
      <c r="D237" s="15"/>
      <c r="E237" s="8"/>
      <c r="F237" s="15"/>
      <c r="G237" s="15"/>
      <c r="H237" s="8"/>
      <c r="I237" s="31">
        <f t="shared" si="12"/>
        <v>-1.6270050045516689E-2</v>
      </c>
      <c r="J237" s="17" t="e">
        <f t="shared" si="13"/>
        <v>#DIV/0!</v>
      </c>
      <c r="K237" s="18" t="e">
        <f t="shared" si="14"/>
        <v>#DIV/0!</v>
      </c>
      <c r="L237" s="19" t="e">
        <f t="shared" si="15"/>
        <v>#DIV/0!</v>
      </c>
    </row>
    <row r="238" spans="4:12">
      <c r="D238" s="15"/>
      <c r="E238" s="8"/>
      <c r="F238" s="15"/>
      <c r="G238" s="15"/>
      <c r="H238" s="8"/>
      <c r="I238" s="31">
        <f t="shared" si="12"/>
        <v>-1.6270050045516689E-2</v>
      </c>
      <c r="J238" s="17" t="e">
        <f t="shared" si="13"/>
        <v>#DIV/0!</v>
      </c>
      <c r="K238" s="18" t="e">
        <f t="shared" si="14"/>
        <v>#DIV/0!</v>
      </c>
      <c r="L238" s="19" t="e">
        <f t="shared" si="15"/>
        <v>#DIV/0!</v>
      </c>
    </row>
    <row r="239" spans="4:12">
      <c r="D239" s="15"/>
      <c r="E239" s="8"/>
      <c r="F239" s="15"/>
      <c r="G239" s="15"/>
      <c r="H239" s="8"/>
      <c r="I239" s="31">
        <f t="shared" si="12"/>
        <v>-1.6270050045516689E-2</v>
      </c>
      <c r="J239" s="17" t="e">
        <f t="shared" si="13"/>
        <v>#DIV/0!</v>
      </c>
      <c r="K239" s="18" t="e">
        <f t="shared" si="14"/>
        <v>#DIV/0!</v>
      </c>
      <c r="L239" s="19" t="e">
        <f t="shared" si="15"/>
        <v>#DIV/0!</v>
      </c>
    </row>
    <row r="240" spans="4:12">
      <c r="D240" s="15"/>
      <c r="E240" s="8"/>
      <c r="F240" s="15"/>
      <c r="G240" s="15"/>
      <c r="H240" s="8"/>
      <c r="I240" s="31">
        <f t="shared" si="12"/>
        <v>-1.6270050045516689E-2</v>
      </c>
      <c r="J240" s="17" t="e">
        <f t="shared" si="13"/>
        <v>#DIV/0!</v>
      </c>
      <c r="K240" s="18" t="e">
        <f t="shared" si="14"/>
        <v>#DIV/0!</v>
      </c>
      <c r="L240" s="19" t="e">
        <f t="shared" si="15"/>
        <v>#DIV/0!</v>
      </c>
    </row>
    <row r="241" spans="4:12">
      <c r="D241" s="15"/>
      <c r="E241" s="8"/>
      <c r="F241" s="15"/>
      <c r="G241" s="15"/>
      <c r="H241" s="8"/>
      <c r="I241" s="31">
        <f t="shared" si="12"/>
        <v>-1.6270050045516689E-2</v>
      </c>
      <c r="J241" s="17" t="e">
        <f t="shared" si="13"/>
        <v>#DIV/0!</v>
      </c>
      <c r="K241" s="18" t="e">
        <f t="shared" si="14"/>
        <v>#DIV/0!</v>
      </c>
      <c r="L241" s="19" t="e">
        <f t="shared" si="15"/>
        <v>#DIV/0!</v>
      </c>
    </row>
    <row r="242" spans="4:12">
      <c r="D242" s="15"/>
      <c r="E242" s="8"/>
      <c r="F242" s="15"/>
      <c r="G242" s="15"/>
      <c r="H242" s="8"/>
      <c r="I242" s="31">
        <f t="shared" si="12"/>
        <v>-1.6270050045516689E-2</v>
      </c>
      <c r="J242" s="17" t="e">
        <f t="shared" si="13"/>
        <v>#DIV/0!</v>
      </c>
      <c r="K242" s="18" t="e">
        <f t="shared" si="14"/>
        <v>#DIV/0!</v>
      </c>
      <c r="L242" s="19" t="e">
        <f t="shared" si="15"/>
        <v>#DIV/0!</v>
      </c>
    </row>
    <row r="243" spans="4:12">
      <c r="D243" s="15"/>
      <c r="E243" s="8"/>
      <c r="F243" s="15"/>
      <c r="G243" s="15"/>
      <c r="H243" s="8"/>
      <c r="I243" s="31">
        <f t="shared" si="12"/>
        <v>-1.6270050045516689E-2</v>
      </c>
      <c r="J243" s="17" t="e">
        <f t="shared" si="13"/>
        <v>#DIV/0!</v>
      </c>
      <c r="K243" s="18" t="e">
        <f t="shared" si="14"/>
        <v>#DIV/0!</v>
      </c>
      <c r="L243" s="19" t="e">
        <f t="shared" si="15"/>
        <v>#DIV/0!</v>
      </c>
    </row>
    <row r="244" spans="4:12">
      <c r="D244" s="15"/>
      <c r="E244" s="8"/>
      <c r="F244" s="15"/>
      <c r="G244" s="15"/>
      <c r="H244" s="8"/>
      <c r="I244" s="31">
        <f t="shared" si="12"/>
        <v>-1.6270050045516689E-2</v>
      </c>
      <c r="J244" s="17" t="e">
        <f t="shared" si="13"/>
        <v>#DIV/0!</v>
      </c>
      <c r="K244" s="18" t="e">
        <f t="shared" si="14"/>
        <v>#DIV/0!</v>
      </c>
      <c r="L244" s="19" t="e">
        <f t="shared" si="15"/>
        <v>#DIV/0!</v>
      </c>
    </row>
    <row r="245" spans="4:12">
      <c r="D245" s="15"/>
      <c r="E245" s="8"/>
      <c r="F245" s="15"/>
      <c r="G245" s="15"/>
      <c r="H245" s="8"/>
      <c r="I245" s="31">
        <f t="shared" si="12"/>
        <v>-1.6270050045516689E-2</v>
      </c>
      <c r="J245" s="17" t="e">
        <f t="shared" si="13"/>
        <v>#DIV/0!</v>
      </c>
      <c r="K245" s="18" t="e">
        <f t="shared" si="14"/>
        <v>#DIV/0!</v>
      </c>
      <c r="L245" s="19" t="e">
        <f t="shared" si="15"/>
        <v>#DIV/0!</v>
      </c>
    </row>
    <row r="246" spans="4:12">
      <c r="D246" s="15"/>
      <c r="E246" s="8"/>
      <c r="F246" s="15"/>
      <c r="G246" s="15"/>
      <c r="H246" s="8"/>
      <c r="I246" s="31">
        <f t="shared" si="12"/>
        <v>-1.6270050045516689E-2</v>
      </c>
      <c r="J246" s="17" t="e">
        <f t="shared" si="13"/>
        <v>#DIV/0!</v>
      </c>
      <c r="K246" s="18" t="e">
        <f t="shared" si="14"/>
        <v>#DIV/0!</v>
      </c>
      <c r="L246" s="19" t="e">
        <f t="shared" si="15"/>
        <v>#DIV/0!</v>
      </c>
    </row>
    <row r="247" spans="4:12">
      <c r="D247" s="15"/>
      <c r="E247" s="8"/>
      <c r="F247" s="15"/>
      <c r="G247" s="15"/>
      <c r="H247" s="8"/>
      <c r="I247" s="31">
        <f t="shared" si="12"/>
        <v>-1.6270050045516689E-2</v>
      </c>
      <c r="J247" s="17" t="e">
        <f t="shared" si="13"/>
        <v>#DIV/0!</v>
      </c>
      <c r="K247" s="18" t="e">
        <f t="shared" si="14"/>
        <v>#DIV/0!</v>
      </c>
      <c r="L247" s="19" t="e">
        <f t="shared" si="15"/>
        <v>#DIV/0!</v>
      </c>
    </row>
    <row r="248" spans="4:12">
      <c r="D248" s="15"/>
      <c r="E248" s="8"/>
      <c r="F248" s="15"/>
      <c r="G248" s="15"/>
      <c r="H248" s="8"/>
      <c r="I248" s="31">
        <f t="shared" si="12"/>
        <v>-1.6270050045516689E-2</v>
      </c>
      <c r="J248" s="17" t="e">
        <f t="shared" si="13"/>
        <v>#DIV/0!</v>
      </c>
      <c r="K248" s="18" t="e">
        <f t="shared" si="14"/>
        <v>#DIV/0!</v>
      </c>
      <c r="L248" s="19" t="e">
        <f t="shared" si="15"/>
        <v>#DIV/0!</v>
      </c>
    </row>
    <row r="249" spans="4:12">
      <c r="D249" s="15"/>
      <c r="E249" s="8"/>
      <c r="F249" s="15"/>
      <c r="G249" s="15"/>
      <c r="H249" s="8"/>
      <c r="I249" s="31">
        <f t="shared" si="12"/>
        <v>-1.6270050045516689E-2</v>
      </c>
      <c r="J249" s="17" t="e">
        <f t="shared" si="13"/>
        <v>#DIV/0!</v>
      </c>
      <c r="K249" s="18" t="e">
        <f t="shared" si="14"/>
        <v>#DIV/0!</v>
      </c>
      <c r="L249" s="19" t="e">
        <f t="shared" si="15"/>
        <v>#DIV/0!</v>
      </c>
    </row>
    <row r="250" spans="4:12">
      <c r="D250" s="15"/>
      <c r="E250" s="8"/>
      <c r="F250" s="15"/>
      <c r="G250" s="15"/>
      <c r="H250" s="8"/>
      <c r="I250" s="31">
        <f t="shared" si="12"/>
        <v>-1.6270050045516689E-2</v>
      </c>
      <c r="J250" s="17" t="e">
        <f t="shared" si="13"/>
        <v>#DIV/0!</v>
      </c>
      <c r="K250" s="18" t="e">
        <f t="shared" si="14"/>
        <v>#DIV/0!</v>
      </c>
      <c r="L250" s="19" t="e">
        <f t="shared" si="15"/>
        <v>#DIV/0!</v>
      </c>
    </row>
    <row r="251" spans="4:12">
      <c r="D251" s="15"/>
      <c r="E251" s="8"/>
      <c r="F251" s="15"/>
      <c r="G251" s="15"/>
      <c r="H251" s="8"/>
      <c r="I251" s="31">
        <f t="shared" si="12"/>
        <v>-1.6270050045516689E-2</v>
      </c>
      <c r="J251" s="17" t="e">
        <f t="shared" si="13"/>
        <v>#DIV/0!</v>
      </c>
      <c r="K251" s="18" t="e">
        <f t="shared" si="14"/>
        <v>#DIV/0!</v>
      </c>
      <c r="L251" s="19" t="e">
        <f t="shared" si="15"/>
        <v>#DIV/0!</v>
      </c>
    </row>
    <row r="252" spans="4:12">
      <c r="D252" s="15"/>
      <c r="E252" s="8"/>
      <c r="F252" s="15"/>
      <c r="G252" s="15"/>
      <c r="H252" s="8"/>
      <c r="I252" s="31">
        <f t="shared" si="12"/>
        <v>-1.6270050045516689E-2</v>
      </c>
      <c r="J252" s="17" t="e">
        <f t="shared" si="13"/>
        <v>#DIV/0!</v>
      </c>
      <c r="K252" s="18" t="e">
        <f t="shared" si="14"/>
        <v>#DIV/0!</v>
      </c>
      <c r="L252" s="19" t="e">
        <f t="shared" si="15"/>
        <v>#DIV/0!</v>
      </c>
    </row>
    <row r="253" spans="4:12">
      <c r="D253" s="15"/>
      <c r="E253" s="8"/>
      <c r="F253" s="15"/>
      <c r="G253" s="15"/>
      <c r="H253" s="8"/>
      <c r="I253" s="31">
        <f t="shared" si="12"/>
        <v>-1.6270050045516689E-2</v>
      </c>
      <c r="J253" s="17" t="e">
        <f t="shared" si="13"/>
        <v>#DIV/0!</v>
      </c>
      <c r="K253" s="18" t="e">
        <f t="shared" si="14"/>
        <v>#DIV/0!</v>
      </c>
      <c r="L253" s="19" t="e">
        <f t="shared" si="15"/>
        <v>#DIV/0!</v>
      </c>
    </row>
    <row r="254" spans="4:12">
      <c r="D254" s="15"/>
      <c r="E254" s="8"/>
      <c r="F254" s="15"/>
      <c r="G254" s="15"/>
      <c r="H254" s="8"/>
      <c r="I254" s="31">
        <f t="shared" si="12"/>
        <v>-1.6270050045516689E-2</v>
      </c>
      <c r="J254" s="17" t="e">
        <f t="shared" si="13"/>
        <v>#DIV/0!</v>
      </c>
      <c r="K254" s="18" t="e">
        <f t="shared" si="14"/>
        <v>#DIV/0!</v>
      </c>
      <c r="L254" s="19" t="e">
        <f t="shared" si="15"/>
        <v>#DIV/0!</v>
      </c>
    </row>
    <row r="255" spans="4:12">
      <c r="D255" s="15"/>
      <c r="E255" s="8"/>
      <c r="F255" s="15"/>
      <c r="G255" s="15"/>
      <c r="H255" s="8"/>
      <c r="I255" s="31">
        <f t="shared" si="12"/>
        <v>-1.6270050045516689E-2</v>
      </c>
      <c r="J255" s="17" t="e">
        <f t="shared" si="13"/>
        <v>#DIV/0!</v>
      </c>
      <c r="K255" s="18" t="e">
        <f t="shared" si="14"/>
        <v>#DIV/0!</v>
      </c>
      <c r="L255" s="19" t="e">
        <f t="shared" si="15"/>
        <v>#DIV/0!</v>
      </c>
    </row>
    <row r="256" spans="4:12">
      <c r="D256" s="15"/>
      <c r="E256" s="8"/>
      <c r="F256" s="15"/>
      <c r="G256" s="15"/>
      <c r="H256" s="8"/>
      <c r="I256" s="31">
        <f t="shared" si="12"/>
        <v>-1.6270050045516689E-2</v>
      </c>
      <c r="J256" s="17" t="e">
        <f t="shared" si="13"/>
        <v>#DIV/0!</v>
      </c>
      <c r="K256" s="18" t="e">
        <f t="shared" si="14"/>
        <v>#DIV/0!</v>
      </c>
      <c r="L256" s="19" t="e">
        <f t="shared" si="15"/>
        <v>#DIV/0!</v>
      </c>
    </row>
    <row r="257" spans="4:12">
      <c r="D257" s="15"/>
      <c r="E257" s="8"/>
      <c r="F257" s="15"/>
      <c r="G257" s="15"/>
      <c r="H257" s="8"/>
      <c r="I257" s="31">
        <f t="shared" si="12"/>
        <v>-1.6270050045516689E-2</v>
      </c>
      <c r="J257" s="17" t="e">
        <f t="shared" si="13"/>
        <v>#DIV/0!</v>
      </c>
      <c r="K257" s="18" t="e">
        <f t="shared" si="14"/>
        <v>#DIV/0!</v>
      </c>
      <c r="L257" s="19" t="e">
        <f t="shared" si="15"/>
        <v>#DIV/0!</v>
      </c>
    </row>
    <row r="258" spans="4:12">
      <c r="D258" s="15"/>
      <c r="E258" s="8"/>
      <c r="F258" s="15"/>
      <c r="G258" s="15"/>
      <c r="H258" s="8"/>
      <c r="I258" s="31">
        <f t="shared" si="12"/>
        <v>-1.6270050045516689E-2</v>
      </c>
      <c r="J258" s="17" t="e">
        <f t="shared" si="13"/>
        <v>#DIV/0!</v>
      </c>
      <c r="K258" s="18" t="e">
        <f t="shared" si="14"/>
        <v>#DIV/0!</v>
      </c>
      <c r="L258" s="19" t="e">
        <f t="shared" si="15"/>
        <v>#DIV/0!</v>
      </c>
    </row>
    <row r="259" spans="4:12">
      <c r="D259" s="15"/>
      <c r="E259" s="8"/>
      <c r="F259" s="15"/>
      <c r="G259" s="15"/>
      <c r="H259" s="8"/>
      <c r="I259" s="31">
        <f t="shared" si="12"/>
        <v>-1.6270050045516689E-2</v>
      </c>
      <c r="J259" s="17" t="e">
        <f t="shared" si="13"/>
        <v>#DIV/0!</v>
      </c>
      <c r="K259" s="18" t="e">
        <f t="shared" si="14"/>
        <v>#DIV/0!</v>
      </c>
      <c r="L259" s="19" t="e">
        <f t="shared" si="15"/>
        <v>#DIV/0!</v>
      </c>
    </row>
    <row r="260" spans="4:12">
      <c r="D260" s="15"/>
      <c r="E260" s="8"/>
      <c r="F260" s="15"/>
      <c r="G260" s="15"/>
      <c r="H260" s="8"/>
      <c r="I260" s="31">
        <f t="shared" si="12"/>
        <v>-1.6270050045516689E-2</v>
      </c>
      <c r="J260" s="17" t="e">
        <f t="shared" si="13"/>
        <v>#DIV/0!</v>
      </c>
      <c r="K260" s="18" t="e">
        <f t="shared" si="14"/>
        <v>#DIV/0!</v>
      </c>
      <c r="L260" s="19" t="e">
        <f t="shared" si="15"/>
        <v>#DIV/0!</v>
      </c>
    </row>
    <row r="261" spans="4:12">
      <c r="D261" s="15"/>
      <c r="E261" s="8"/>
      <c r="F261" s="15"/>
      <c r="G261" s="15"/>
      <c r="H261" s="8"/>
      <c r="I261" s="31">
        <f t="shared" si="12"/>
        <v>-1.6270050045516689E-2</v>
      </c>
      <c r="J261" s="17" t="e">
        <f t="shared" si="13"/>
        <v>#DIV/0!</v>
      </c>
      <c r="K261" s="18" t="e">
        <f t="shared" si="14"/>
        <v>#DIV/0!</v>
      </c>
      <c r="L261" s="19" t="e">
        <f t="shared" si="15"/>
        <v>#DIV/0!</v>
      </c>
    </row>
    <row r="262" spans="4:12">
      <c r="D262" s="15"/>
      <c r="E262" s="8"/>
      <c r="F262" s="15"/>
      <c r="G262" s="15"/>
      <c r="H262" s="8"/>
      <c r="I262" s="31">
        <f t="shared" si="12"/>
        <v>-1.6270050045516689E-2</v>
      </c>
      <c r="J262" s="17" t="e">
        <f t="shared" si="13"/>
        <v>#DIV/0!</v>
      </c>
      <c r="K262" s="18" t="e">
        <f t="shared" si="14"/>
        <v>#DIV/0!</v>
      </c>
      <c r="L262" s="19" t="e">
        <f t="shared" si="15"/>
        <v>#DIV/0!</v>
      </c>
    </row>
    <row r="263" spans="4:12">
      <c r="D263" s="15"/>
      <c r="E263" s="8"/>
      <c r="F263" s="15"/>
      <c r="G263" s="15"/>
      <c r="H263" s="8"/>
      <c r="I263" s="31">
        <f t="shared" si="12"/>
        <v>-1.6270050045516689E-2</v>
      </c>
      <c r="J263" s="17" t="e">
        <f t="shared" si="13"/>
        <v>#DIV/0!</v>
      </c>
      <c r="K263" s="18" t="e">
        <f t="shared" si="14"/>
        <v>#DIV/0!</v>
      </c>
      <c r="L263" s="19" t="e">
        <f t="shared" si="15"/>
        <v>#DIV/0!</v>
      </c>
    </row>
    <row r="264" spans="4:12">
      <c r="D264" s="15"/>
      <c r="E264" s="8"/>
      <c r="F264" s="15"/>
      <c r="G264" s="15"/>
      <c r="H264" s="8"/>
      <c r="I264" s="31">
        <f t="shared" si="12"/>
        <v>-1.6270050045516689E-2</v>
      </c>
      <c r="J264" s="17" t="e">
        <f t="shared" si="13"/>
        <v>#DIV/0!</v>
      </c>
      <c r="K264" s="18" t="e">
        <f t="shared" si="14"/>
        <v>#DIV/0!</v>
      </c>
      <c r="L264" s="19" t="e">
        <f t="shared" si="15"/>
        <v>#DIV/0!</v>
      </c>
    </row>
    <row r="265" spans="4:12">
      <c r="D265" s="15"/>
      <c r="E265" s="8"/>
      <c r="F265" s="15"/>
      <c r="G265" s="15"/>
      <c r="H265" s="8"/>
      <c r="I265" s="31">
        <f t="shared" si="12"/>
        <v>-1.6270050045516689E-2</v>
      </c>
      <c r="J265" s="17" t="e">
        <f t="shared" si="13"/>
        <v>#DIV/0!</v>
      </c>
      <c r="K265" s="18" t="e">
        <f t="shared" si="14"/>
        <v>#DIV/0!</v>
      </c>
      <c r="L265" s="19" t="e">
        <f t="shared" si="15"/>
        <v>#DIV/0!</v>
      </c>
    </row>
    <row r="266" spans="4:12">
      <c r="D266" s="15"/>
      <c r="E266" s="8"/>
      <c r="F266" s="15"/>
      <c r="G266" s="15"/>
      <c r="H266" s="8"/>
      <c r="I266" s="31">
        <f t="shared" si="12"/>
        <v>-1.6270050045516689E-2</v>
      </c>
      <c r="J266" s="17" t="e">
        <f t="shared" si="13"/>
        <v>#DIV/0!</v>
      </c>
      <c r="K266" s="18" t="e">
        <f t="shared" si="14"/>
        <v>#DIV/0!</v>
      </c>
      <c r="L266" s="19" t="e">
        <f t="shared" si="15"/>
        <v>#DIV/0!</v>
      </c>
    </row>
    <row r="267" spans="4:12">
      <c r="D267" s="15"/>
      <c r="E267" s="8"/>
      <c r="F267" s="15"/>
      <c r="G267" s="15"/>
      <c r="H267" s="8"/>
      <c r="I267" s="31">
        <f t="shared" si="12"/>
        <v>-1.6270050045516689E-2</v>
      </c>
      <c r="J267" s="17" t="e">
        <f t="shared" si="13"/>
        <v>#DIV/0!</v>
      </c>
      <c r="K267" s="18" t="e">
        <f t="shared" si="14"/>
        <v>#DIV/0!</v>
      </c>
      <c r="L267" s="19" t="e">
        <f t="shared" si="15"/>
        <v>#DIV/0!</v>
      </c>
    </row>
    <row r="268" spans="4:12">
      <c r="D268" s="15"/>
      <c r="E268" s="8"/>
      <c r="F268" s="15"/>
      <c r="G268" s="15"/>
      <c r="H268" s="8"/>
      <c r="I268" s="31">
        <f t="shared" si="12"/>
        <v>-1.6270050045516689E-2</v>
      </c>
      <c r="J268" s="17" t="e">
        <f t="shared" si="13"/>
        <v>#DIV/0!</v>
      </c>
      <c r="K268" s="18" t="e">
        <f t="shared" si="14"/>
        <v>#DIV/0!</v>
      </c>
      <c r="L268" s="19" t="e">
        <f t="shared" si="15"/>
        <v>#DIV/0!</v>
      </c>
    </row>
    <row r="269" spans="4:12">
      <c r="D269" s="15"/>
      <c r="E269" s="8"/>
      <c r="F269" s="15"/>
      <c r="G269" s="15"/>
      <c r="H269" s="8"/>
      <c r="I269" s="31">
        <f t="shared" si="12"/>
        <v>-1.6270050045516689E-2</v>
      </c>
      <c r="J269" s="17" t="e">
        <f t="shared" si="13"/>
        <v>#DIV/0!</v>
      </c>
      <c r="K269" s="18" t="e">
        <f t="shared" si="14"/>
        <v>#DIV/0!</v>
      </c>
      <c r="L269" s="19" t="e">
        <f t="shared" si="15"/>
        <v>#DIV/0!</v>
      </c>
    </row>
    <row r="270" spans="4:12">
      <c r="D270" s="15"/>
      <c r="E270" s="8"/>
      <c r="F270" s="15"/>
      <c r="G270" s="15"/>
      <c r="H270" s="8"/>
      <c r="I270" s="31">
        <f t="shared" si="12"/>
        <v>-1.6270050045516689E-2</v>
      </c>
      <c r="J270" s="17" t="e">
        <f t="shared" si="13"/>
        <v>#DIV/0!</v>
      </c>
      <c r="K270" s="18" t="e">
        <f t="shared" si="14"/>
        <v>#DIV/0!</v>
      </c>
      <c r="L270" s="19" t="e">
        <f t="shared" si="15"/>
        <v>#DIV/0!</v>
      </c>
    </row>
    <row r="271" spans="4:12">
      <c r="D271" s="15"/>
      <c r="E271" s="8"/>
      <c r="F271" s="15"/>
      <c r="G271" s="15"/>
      <c r="H271" s="8"/>
      <c r="I271" s="31">
        <f t="shared" si="12"/>
        <v>-1.6270050045516689E-2</v>
      </c>
      <c r="J271" s="17" t="e">
        <f t="shared" si="13"/>
        <v>#DIV/0!</v>
      </c>
      <c r="K271" s="18" t="e">
        <f t="shared" si="14"/>
        <v>#DIV/0!</v>
      </c>
      <c r="L271" s="19" t="e">
        <f t="shared" si="15"/>
        <v>#DIV/0!</v>
      </c>
    </row>
    <row r="272" spans="4:12">
      <c r="D272" s="15"/>
      <c r="E272" s="8"/>
      <c r="F272" s="15"/>
      <c r="G272" s="15"/>
      <c r="H272" s="8"/>
      <c r="I272" s="31">
        <f t="shared" si="12"/>
        <v>-1.6270050045516689E-2</v>
      </c>
      <c r="J272" s="17" t="e">
        <f t="shared" si="13"/>
        <v>#DIV/0!</v>
      </c>
      <c r="K272" s="18" t="e">
        <f t="shared" si="14"/>
        <v>#DIV/0!</v>
      </c>
      <c r="L272" s="19" t="e">
        <f t="shared" si="15"/>
        <v>#DIV/0!</v>
      </c>
    </row>
    <row r="273" spans="4:12">
      <c r="D273" s="15"/>
      <c r="E273" s="8"/>
      <c r="F273" s="15"/>
      <c r="G273" s="15"/>
      <c r="H273" s="8"/>
      <c r="I273" s="31">
        <f t="shared" ref="I273:I336" si="16">A*F273^2+B*F273+_C</f>
        <v>-1.6270050045516689E-2</v>
      </c>
      <c r="J273" s="17" t="e">
        <f t="shared" si="13"/>
        <v>#DIV/0!</v>
      </c>
      <c r="K273" s="18" t="e">
        <f t="shared" si="14"/>
        <v>#DIV/0!</v>
      </c>
      <c r="L273" s="19" t="e">
        <f t="shared" si="15"/>
        <v>#DIV/0!</v>
      </c>
    </row>
    <row r="274" spans="4:12">
      <c r="D274" s="15"/>
      <c r="E274" s="8"/>
      <c r="F274" s="15"/>
      <c r="G274" s="15"/>
      <c r="H274" s="8"/>
      <c r="I274" s="31">
        <f t="shared" si="16"/>
        <v>-1.6270050045516689E-2</v>
      </c>
      <c r="J274" s="17" t="e">
        <f t="shared" ref="J274:J337" si="17">SQRT(4*D274/1000/3.14/E274/100)*10000</f>
        <v>#DIV/0!</v>
      </c>
      <c r="K274" s="18" t="e">
        <f t="shared" ref="K274:K337" si="18">$D$13/(H274-J274)</f>
        <v>#DIV/0!</v>
      </c>
      <c r="L274" s="19" t="e">
        <f t="shared" ref="L274:L337" si="19">I274*G274*K274*K274*1.4</f>
        <v>#DIV/0!</v>
      </c>
    </row>
    <row r="275" spans="4:12">
      <c r="D275" s="15"/>
      <c r="E275" s="8"/>
      <c r="F275" s="15"/>
      <c r="G275" s="15"/>
      <c r="H275" s="8"/>
      <c r="I275" s="31">
        <f t="shared" si="16"/>
        <v>-1.6270050045516689E-2</v>
      </c>
      <c r="J275" s="17" t="e">
        <f t="shared" si="17"/>
        <v>#DIV/0!</v>
      </c>
      <c r="K275" s="18" t="e">
        <f t="shared" si="18"/>
        <v>#DIV/0!</v>
      </c>
      <c r="L275" s="19" t="e">
        <f t="shared" si="19"/>
        <v>#DIV/0!</v>
      </c>
    </row>
    <row r="276" spans="4:12">
      <c r="D276" s="15"/>
      <c r="E276" s="8"/>
      <c r="F276" s="15"/>
      <c r="G276" s="15"/>
      <c r="H276" s="8"/>
      <c r="I276" s="31">
        <f t="shared" si="16"/>
        <v>-1.6270050045516689E-2</v>
      </c>
      <c r="J276" s="17" t="e">
        <f t="shared" si="17"/>
        <v>#DIV/0!</v>
      </c>
      <c r="K276" s="18" t="e">
        <f t="shared" si="18"/>
        <v>#DIV/0!</v>
      </c>
      <c r="L276" s="19" t="e">
        <f t="shared" si="19"/>
        <v>#DIV/0!</v>
      </c>
    </row>
    <row r="277" spans="4:12">
      <c r="D277" s="15"/>
      <c r="E277" s="8"/>
      <c r="F277" s="15"/>
      <c r="G277" s="15"/>
      <c r="H277" s="8"/>
      <c r="I277" s="31">
        <f t="shared" si="16"/>
        <v>-1.6270050045516689E-2</v>
      </c>
      <c r="J277" s="17" t="e">
        <f t="shared" si="17"/>
        <v>#DIV/0!</v>
      </c>
      <c r="K277" s="18" t="e">
        <f t="shared" si="18"/>
        <v>#DIV/0!</v>
      </c>
      <c r="L277" s="19" t="e">
        <f t="shared" si="19"/>
        <v>#DIV/0!</v>
      </c>
    </row>
    <row r="278" spans="4:12">
      <c r="D278" s="15"/>
      <c r="E278" s="8"/>
      <c r="F278" s="15"/>
      <c r="G278" s="15"/>
      <c r="H278" s="8"/>
      <c r="I278" s="31">
        <f t="shared" si="16"/>
        <v>-1.6270050045516689E-2</v>
      </c>
      <c r="J278" s="17" t="e">
        <f t="shared" si="17"/>
        <v>#DIV/0!</v>
      </c>
      <c r="K278" s="18" t="e">
        <f t="shared" si="18"/>
        <v>#DIV/0!</v>
      </c>
      <c r="L278" s="19" t="e">
        <f t="shared" si="19"/>
        <v>#DIV/0!</v>
      </c>
    </row>
    <row r="279" spans="4:12">
      <c r="D279" s="15"/>
      <c r="E279" s="8"/>
      <c r="F279" s="15"/>
      <c r="G279" s="15"/>
      <c r="H279" s="8"/>
      <c r="I279" s="31">
        <f t="shared" si="16"/>
        <v>-1.6270050045516689E-2</v>
      </c>
      <c r="J279" s="17" t="e">
        <f t="shared" si="17"/>
        <v>#DIV/0!</v>
      </c>
      <c r="K279" s="18" t="e">
        <f t="shared" si="18"/>
        <v>#DIV/0!</v>
      </c>
      <c r="L279" s="19" t="e">
        <f t="shared" si="19"/>
        <v>#DIV/0!</v>
      </c>
    </row>
    <row r="280" spans="4:12">
      <c r="D280" s="15"/>
      <c r="E280" s="8"/>
      <c r="F280" s="15"/>
      <c r="G280" s="15"/>
      <c r="H280" s="8"/>
      <c r="I280" s="31">
        <f t="shared" si="16"/>
        <v>-1.6270050045516689E-2</v>
      </c>
      <c r="J280" s="17" t="e">
        <f t="shared" si="17"/>
        <v>#DIV/0!</v>
      </c>
      <c r="K280" s="18" t="e">
        <f t="shared" si="18"/>
        <v>#DIV/0!</v>
      </c>
      <c r="L280" s="19" t="e">
        <f t="shared" si="19"/>
        <v>#DIV/0!</v>
      </c>
    </row>
    <row r="281" spans="4:12">
      <c r="D281" s="15"/>
      <c r="E281" s="8"/>
      <c r="F281" s="15"/>
      <c r="G281" s="15"/>
      <c r="H281" s="8"/>
      <c r="I281" s="31">
        <f t="shared" si="16"/>
        <v>-1.6270050045516689E-2</v>
      </c>
      <c r="J281" s="17" t="e">
        <f t="shared" si="17"/>
        <v>#DIV/0!</v>
      </c>
      <c r="K281" s="18" t="e">
        <f t="shared" si="18"/>
        <v>#DIV/0!</v>
      </c>
      <c r="L281" s="19" t="e">
        <f t="shared" si="19"/>
        <v>#DIV/0!</v>
      </c>
    </row>
    <row r="282" spans="4:12">
      <c r="D282" s="15"/>
      <c r="E282" s="8"/>
      <c r="F282" s="15"/>
      <c r="G282" s="15"/>
      <c r="H282" s="8"/>
      <c r="I282" s="31">
        <f t="shared" si="16"/>
        <v>-1.6270050045516689E-2</v>
      </c>
      <c r="J282" s="17" t="e">
        <f t="shared" si="17"/>
        <v>#DIV/0!</v>
      </c>
      <c r="K282" s="18" t="e">
        <f t="shared" si="18"/>
        <v>#DIV/0!</v>
      </c>
      <c r="L282" s="19" t="e">
        <f t="shared" si="19"/>
        <v>#DIV/0!</v>
      </c>
    </row>
    <row r="283" spans="4:12">
      <c r="D283" s="15"/>
      <c r="E283" s="8"/>
      <c r="F283" s="15"/>
      <c r="G283" s="15"/>
      <c r="H283" s="8"/>
      <c r="I283" s="31">
        <f t="shared" si="16"/>
        <v>-1.6270050045516689E-2</v>
      </c>
      <c r="J283" s="17" t="e">
        <f t="shared" si="17"/>
        <v>#DIV/0!</v>
      </c>
      <c r="K283" s="18" t="e">
        <f t="shared" si="18"/>
        <v>#DIV/0!</v>
      </c>
      <c r="L283" s="19" t="e">
        <f t="shared" si="19"/>
        <v>#DIV/0!</v>
      </c>
    </row>
    <row r="284" spans="4:12">
      <c r="D284" s="15"/>
      <c r="E284" s="8"/>
      <c r="F284" s="15"/>
      <c r="G284" s="15"/>
      <c r="H284" s="8"/>
      <c r="I284" s="31">
        <f t="shared" si="16"/>
        <v>-1.6270050045516689E-2</v>
      </c>
      <c r="J284" s="17" t="e">
        <f t="shared" si="17"/>
        <v>#DIV/0!</v>
      </c>
      <c r="K284" s="18" t="e">
        <f t="shared" si="18"/>
        <v>#DIV/0!</v>
      </c>
      <c r="L284" s="19" t="e">
        <f t="shared" si="19"/>
        <v>#DIV/0!</v>
      </c>
    </row>
    <row r="285" spans="4:12">
      <c r="D285" s="15"/>
      <c r="E285" s="8"/>
      <c r="F285" s="15"/>
      <c r="G285" s="15"/>
      <c r="H285" s="8"/>
      <c r="I285" s="31">
        <f t="shared" si="16"/>
        <v>-1.6270050045516689E-2</v>
      </c>
      <c r="J285" s="17" t="e">
        <f t="shared" si="17"/>
        <v>#DIV/0!</v>
      </c>
      <c r="K285" s="18" t="e">
        <f t="shared" si="18"/>
        <v>#DIV/0!</v>
      </c>
      <c r="L285" s="19" t="e">
        <f t="shared" si="19"/>
        <v>#DIV/0!</v>
      </c>
    </row>
    <row r="286" spans="4:12">
      <c r="D286" s="15"/>
      <c r="E286" s="8"/>
      <c r="F286" s="15"/>
      <c r="G286" s="15"/>
      <c r="H286" s="8"/>
      <c r="I286" s="31">
        <f t="shared" si="16"/>
        <v>-1.6270050045516689E-2</v>
      </c>
      <c r="J286" s="17" t="e">
        <f t="shared" si="17"/>
        <v>#DIV/0!</v>
      </c>
      <c r="K286" s="18" t="e">
        <f t="shared" si="18"/>
        <v>#DIV/0!</v>
      </c>
      <c r="L286" s="19" t="e">
        <f t="shared" si="19"/>
        <v>#DIV/0!</v>
      </c>
    </row>
    <row r="287" spans="4:12">
      <c r="D287" s="15"/>
      <c r="E287" s="8"/>
      <c r="F287" s="15"/>
      <c r="G287" s="15"/>
      <c r="H287" s="8"/>
      <c r="I287" s="31">
        <f t="shared" si="16"/>
        <v>-1.6270050045516689E-2</v>
      </c>
      <c r="J287" s="17" t="e">
        <f t="shared" si="17"/>
        <v>#DIV/0!</v>
      </c>
      <c r="K287" s="18" t="e">
        <f t="shared" si="18"/>
        <v>#DIV/0!</v>
      </c>
      <c r="L287" s="19" t="e">
        <f t="shared" si="19"/>
        <v>#DIV/0!</v>
      </c>
    </row>
    <row r="288" spans="4:12">
      <c r="D288" s="15"/>
      <c r="E288" s="8"/>
      <c r="F288" s="15"/>
      <c r="G288" s="15"/>
      <c r="H288" s="8"/>
      <c r="I288" s="31">
        <f t="shared" si="16"/>
        <v>-1.6270050045516689E-2</v>
      </c>
      <c r="J288" s="17" t="e">
        <f t="shared" si="17"/>
        <v>#DIV/0!</v>
      </c>
      <c r="K288" s="18" t="e">
        <f t="shared" si="18"/>
        <v>#DIV/0!</v>
      </c>
      <c r="L288" s="19" t="e">
        <f t="shared" si="19"/>
        <v>#DIV/0!</v>
      </c>
    </row>
    <row r="289" spans="4:12">
      <c r="D289" s="15"/>
      <c r="E289" s="8"/>
      <c r="F289" s="15"/>
      <c r="G289" s="15"/>
      <c r="H289" s="8"/>
      <c r="I289" s="31">
        <f t="shared" si="16"/>
        <v>-1.6270050045516689E-2</v>
      </c>
      <c r="J289" s="17" t="e">
        <f t="shared" si="17"/>
        <v>#DIV/0!</v>
      </c>
      <c r="K289" s="18" t="e">
        <f t="shared" si="18"/>
        <v>#DIV/0!</v>
      </c>
      <c r="L289" s="19" t="e">
        <f t="shared" si="19"/>
        <v>#DIV/0!</v>
      </c>
    </row>
    <row r="290" spans="4:12">
      <c r="D290" s="15"/>
      <c r="E290" s="8"/>
      <c r="F290" s="15"/>
      <c r="G290" s="15"/>
      <c r="H290" s="8"/>
      <c r="I290" s="31">
        <f t="shared" si="16"/>
        <v>-1.6270050045516689E-2</v>
      </c>
      <c r="J290" s="17" t="e">
        <f t="shared" si="17"/>
        <v>#DIV/0!</v>
      </c>
      <c r="K290" s="18" t="e">
        <f t="shared" si="18"/>
        <v>#DIV/0!</v>
      </c>
      <c r="L290" s="19" t="e">
        <f t="shared" si="19"/>
        <v>#DIV/0!</v>
      </c>
    </row>
    <row r="291" spans="4:12">
      <c r="D291" s="15"/>
      <c r="E291" s="8"/>
      <c r="F291" s="15"/>
      <c r="G291" s="15"/>
      <c r="H291" s="8"/>
      <c r="I291" s="31">
        <f t="shared" si="16"/>
        <v>-1.6270050045516689E-2</v>
      </c>
      <c r="J291" s="17" t="e">
        <f t="shared" si="17"/>
        <v>#DIV/0!</v>
      </c>
      <c r="K291" s="18" t="e">
        <f t="shared" si="18"/>
        <v>#DIV/0!</v>
      </c>
      <c r="L291" s="19" t="e">
        <f t="shared" si="19"/>
        <v>#DIV/0!</v>
      </c>
    </row>
    <row r="292" spans="4:12">
      <c r="D292" s="15"/>
      <c r="E292" s="8"/>
      <c r="F292" s="15"/>
      <c r="G292" s="15"/>
      <c r="H292" s="8"/>
      <c r="I292" s="31">
        <f t="shared" si="16"/>
        <v>-1.6270050045516689E-2</v>
      </c>
      <c r="J292" s="17" t="e">
        <f t="shared" si="17"/>
        <v>#DIV/0!</v>
      </c>
      <c r="K292" s="18" t="e">
        <f t="shared" si="18"/>
        <v>#DIV/0!</v>
      </c>
      <c r="L292" s="19" t="e">
        <f t="shared" si="19"/>
        <v>#DIV/0!</v>
      </c>
    </row>
    <row r="293" spans="4:12">
      <c r="D293" s="15"/>
      <c r="E293" s="8"/>
      <c r="F293" s="15"/>
      <c r="G293" s="15"/>
      <c r="H293" s="8"/>
      <c r="I293" s="31">
        <f t="shared" si="16"/>
        <v>-1.6270050045516689E-2</v>
      </c>
      <c r="J293" s="17" t="e">
        <f t="shared" si="17"/>
        <v>#DIV/0!</v>
      </c>
      <c r="K293" s="18" t="e">
        <f t="shared" si="18"/>
        <v>#DIV/0!</v>
      </c>
      <c r="L293" s="19" t="e">
        <f t="shared" si="19"/>
        <v>#DIV/0!</v>
      </c>
    </row>
    <row r="294" spans="4:12">
      <c r="D294" s="15"/>
      <c r="E294" s="8"/>
      <c r="F294" s="15"/>
      <c r="G294" s="15"/>
      <c r="H294" s="8"/>
      <c r="I294" s="31">
        <f t="shared" si="16"/>
        <v>-1.6270050045516689E-2</v>
      </c>
      <c r="J294" s="17" t="e">
        <f t="shared" si="17"/>
        <v>#DIV/0!</v>
      </c>
      <c r="K294" s="18" t="e">
        <f t="shared" si="18"/>
        <v>#DIV/0!</v>
      </c>
      <c r="L294" s="19" t="e">
        <f t="shared" si="19"/>
        <v>#DIV/0!</v>
      </c>
    </row>
    <row r="295" spans="4:12">
      <c r="D295" s="15"/>
      <c r="E295" s="8"/>
      <c r="F295" s="15"/>
      <c r="G295" s="15"/>
      <c r="H295" s="8"/>
      <c r="I295" s="31">
        <f t="shared" si="16"/>
        <v>-1.6270050045516689E-2</v>
      </c>
      <c r="J295" s="17" t="e">
        <f t="shared" si="17"/>
        <v>#DIV/0!</v>
      </c>
      <c r="K295" s="18" t="e">
        <f t="shared" si="18"/>
        <v>#DIV/0!</v>
      </c>
      <c r="L295" s="19" t="e">
        <f t="shared" si="19"/>
        <v>#DIV/0!</v>
      </c>
    </row>
    <row r="296" spans="4:12">
      <c r="D296" s="15"/>
      <c r="E296" s="8"/>
      <c r="F296" s="15"/>
      <c r="G296" s="15"/>
      <c r="H296" s="8"/>
      <c r="I296" s="31">
        <f t="shared" si="16"/>
        <v>-1.6270050045516689E-2</v>
      </c>
      <c r="J296" s="17" t="e">
        <f t="shared" si="17"/>
        <v>#DIV/0!</v>
      </c>
      <c r="K296" s="18" t="e">
        <f t="shared" si="18"/>
        <v>#DIV/0!</v>
      </c>
      <c r="L296" s="19" t="e">
        <f t="shared" si="19"/>
        <v>#DIV/0!</v>
      </c>
    </row>
    <row r="297" spans="4:12">
      <c r="D297" s="15"/>
      <c r="E297" s="8"/>
      <c r="F297" s="15"/>
      <c r="G297" s="15"/>
      <c r="H297" s="8"/>
      <c r="I297" s="31">
        <f t="shared" si="16"/>
        <v>-1.6270050045516689E-2</v>
      </c>
      <c r="J297" s="17" t="e">
        <f t="shared" si="17"/>
        <v>#DIV/0!</v>
      </c>
      <c r="K297" s="18" t="e">
        <f t="shared" si="18"/>
        <v>#DIV/0!</v>
      </c>
      <c r="L297" s="19" t="e">
        <f t="shared" si="19"/>
        <v>#DIV/0!</v>
      </c>
    </row>
    <row r="298" spans="4:12">
      <c r="D298" s="15"/>
      <c r="E298" s="8"/>
      <c r="F298" s="15"/>
      <c r="G298" s="15"/>
      <c r="H298" s="8"/>
      <c r="I298" s="31">
        <f t="shared" si="16"/>
        <v>-1.6270050045516689E-2</v>
      </c>
      <c r="J298" s="17" t="e">
        <f t="shared" si="17"/>
        <v>#DIV/0!</v>
      </c>
      <c r="K298" s="18" t="e">
        <f t="shared" si="18"/>
        <v>#DIV/0!</v>
      </c>
      <c r="L298" s="19" t="e">
        <f t="shared" si="19"/>
        <v>#DIV/0!</v>
      </c>
    </row>
    <row r="299" spans="4:12">
      <c r="D299" s="15"/>
      <c r="E299" s="8"/>
      <c r="F299" s="15"/>
      <c r="G299" s="15"/>
      <c r="H299" s="8"/>
      <c r="I299" s="31">
        <f t="shared" si="16"/>
        <v>-1.6270050045516689E-2</v>
      </c>
      <c r="J299" s="17" t="e">
        <f t="shared" si="17"/>
        <v>#DIV/0!</v>
      </c>
      <c r="K299" s="18" t="e">
        <f t="shared" si="18"/>
        <v>#DIV/0!</v>
      </c>
      <c r="L299" s="19" t="e">
        <f t="shared" si="19"/>
        <v>#DIV/0!</v>
      </c>
    </row>
    <row r="300" spans="4:12">
      <c r="D300" s="15"/>
      <c r="E300" s="8"/>
      <c r="F300" s="15"/>
      <c r="G300" s="15"/>
      <c r="H300" s="8"/>
      <c r="I300" s="31">
        <f t="shared" si="16"/>
        <v>-1.6270050045516689E-2</v>
      </c>
      <c r="J300" s="17" t="e">
        <f t="shared" si="17"/>
        <v>#DIV/0!</v>
      </c>
      <c r="K300" s="18" t="e">
        <f t="shared" si="18"/>
        <v>#DIV/0!</v>
      </c>
      <c r="L300" s="19" t="e">
        <f t="shared" si="19"/>
        <v>#DIV/0!</v>
      </c>
    </row>
    <row r="301" spans="4:12">
      <c r="D301" s="15"/>
      <c r="E301" s="8"/>
      <c r="F301" s="15"/>
      <c r="G301" s="15"/>
      <c r="H301" s="8"/>
      <c r="I301" s="31">
        <f t="shared" si="16"/>
        <v>-1.6270050045516689E-2</v>
      </c>
      <c r="J301" s="17" t="e">
        <f t="shared" si="17"/>
        <v>#DIV/0!</v>
      </c>
      <c r="K301" s="18" t="e">
        <f t="shared" si="18"/>
        <v>#DIV/0!</v>
      </c>
      <c r="L301" s="19" t="e">
        <f t="shared" si="19"/>
        <v>#DIV/0!</v>
      </c>
    </row>
    <row r="302" spans="4:12">
      <c r="D302" s="15"/>
      <c r="E302" s="8"/>
      <c r="F302" s="15"/>
      <c r="G302" s="15"/>
      <c r="H302" s="8"/>
      <c r="I302" s="31">
        <f t="shared" si="16"/>
        <v>-1.6270050045516689E-2</v>
      </c>
      <c r="J302" s="17" t="e">
        <f t="shared" si="17"/>
        <v>#DIV/0!</v>
      </c>
      <c r="K302" s="18" t="e">
        <f t="shared" si="18"/>
        <v>#DIV/0!</v>
      </c>
      <c r="L302" s="19" t="e">
        <f t="shared" si="19"/>
        <v>#DIV/0!</v>
      </c>
    </row>
    <row r="303" spans="4:12">
      <c r="D303" s="15"/>
      <c r="E303" s="8"/>
      <c r="F303" s="15"/>
      <c r="G303" s="15"/>
      <c r="H303" s="8"/>
      <c r="I303" s="31">
        <f t="shared" si="16"/>
        <v>-1.6270050045516689E-2</v>
      </c>
      <c r="J303" s="17" t="e">
        <f t="shared" si="17"/>
        <v>#DIV/0!</v>
      </c>
      <c r="K303" s="18" t="e">
        <f t="shared" si="18"/>
        <v>#DIV/0!</v>
      </c>
      <c r="L303" s="19" t="e">
        <f t="shared" si="19"/>
        <v>#DIV/0!</v>
      </c>
    </row>
    <row r="304" spans="4:12">
      <c r="D304" s="15"/>
      <c r="E304" s="8"/>
      <c r="F304" s="15"/>
      <c r="G304" s="15"/>
      <c r="H304" s="8"/>
      <c r="I304" s="31">
        <f t="shared" si="16"/>
        <v>-1.6270050045516689E-2</v>
      </c>
      <c r="J304" s="17" t="e">
        <f t="shared" si="17"/>
        <v>#DIV/0!</v>
      </c>
      <c r="K304" s="18" t="e">
        <f t="shared" si="18"/>
        <v>#DIV/0!</v>
      </c>
      <c r="L304" s="19" t="e">
        <f t="shared" si="19"/>
        <v>#DIV/0!</v>
      </c>
    </row>
    <row r="305" spans="4:12">
      <c r="D305" s="15"/>
      <c r="E305" s="8"/>
      <c r="F305" s="15"/>
      <c r="G305" s="15"/>
      <c r="H305" s="8"/>
      <c r="I305" s="31">
        <f t="shared" si="16"/>
        <v>-1.6270050045516689E-2</v>
      </c>
      <c r="J305" s="17" t="e">
        <f t="shared" si="17"/>
        <v>#DIV/0!</v>
      </c>
      <c r="K305" s="18" t="e">
        <f t="shared" si="18"/>
        <v>#DIV/0!</v>
      </c>
      <c r="L305" s="19" t="e">
        <f t="shared" si="19"/>
        <v>#DIV/0!</v>
      </c>
    </row>
    <row r="306" spans="4:12">
      <c r="D306" s="15"/>
      <c r="E306" s="8"/>
      <c r="F306" s="15"/>
      <c r="G306" s="15"/>
      <c r="H306" s="8"/>
      <c r="I306" s="31">
        <f t="shared" si="16"/>
        <v>-1.6270050045516689E-2</v>
      </c>
      <c r="J306" s="17" t="e">
        <f t="shared" si="17"/>
        <v>#DIV/0!</v>
      </c>
      <c r="K306" s="18" t="e">
        <f t="shared" si="18"/>
        <v>#DIV/0!</v>
      </c>
      <c r="L306" s="19" t="e">
        <f t="shared" si="19"/>
        <v>#DIV/0!</v>
      </c>
    </row>
    <row r="307" spans="4:12">
      <c r="D307" s="15"/>
      <c r="E307" s="8"/>
      <c r="F307" s="15"/>
      <c r="G307" s="15"/>
      <c r="H307" s="8"/>
      <c r="I307" s="31">
        <f t="shared" si="16"/>
        <v>-1.6270050045516689E-2</v>
      </c>
      <c r="J307" s="17" t="e">
        <f t="shared" si="17"/>
        <v>#DIV/0!</v>
      </c>
      <c r="K307" s="18" t="e">
        <f t="shared" si="18"/>
        <v>#DIV/0!</v>
      </c>
      <c r="L307" s="19" t="e">
        <f t="shared" si="19"/>
        <v>#DIV/0!</v>
      </c>
    </row>
    <row r="308" spans="4:12">
      <c r="D308" s="15"/>
      <c r="E308" s="8"/>
      <c r="F308" s="15"/>
      <c r="G308" s="15"/>
      <c r="H308" s="8"/>
      <c r="I308" s="31">
        <f t="shared" si="16"/>
        <v>-1.6270050045516689E-2</v>
      </c>
      <c r="J308" s="17" t="e">
        <f t="shared" si="17"/>
        <v>#DIV/0!</v>
      </c>
      <c r="K308" s="18" t="e">
        <f t="shared" si="18"/>
        <v>#DIV/0!</v>
      </c>
      <c r="L308" s="19" t="e">
        <f t="shared" si="19"/>
        <v>#DIV/0!</v>
      </c>
    </row>
    <row r="309" spans="4:12">
      <c r="D309" s="15"/>
      <c r="E309" s="8"/>
      <c r="F309" s="15"/>
      <c r="G309" s="15"/>
      <c r="H309" s="8"/>
      <c r="I309" s="31">
        <f t="shared" si="16"/>
        <v>-1.6270050045516689E-2</v>
      </c>
      <c r="J309" s="17" t="e">
        <f t="shared" si="17"/>
        <v>#DIV/0!</v>
      </c>
      <c r="K309" s="18" t="e">
        <f t="shared" si="18"/>
        <v>#DIV/0!</v>
      </c>
      <c r="L309" s="19" t="e">
        <f t="shared" si="19"/>
        <v>#DIV/0!</v>
      </c>
    </row>
    <row r="310" spans="4:12">
      <c r="D310" s="15"/>
      <c r="E310" s="8"/>
      <c r="F310" s="15"/>
      <c r="G310" s="15"/>
      <c r="H310" s="8"/>
      <c r="I310" s="31">
        <f t="shared" si="16"/>
        <v>-1.6270050045516689E-2</v>
      </c>
      <c r="J310" s="17" t="e">
        <f t="shared" si="17"/>
        <v>#DIV/0!</v>
      </c>
      <c r="K310" s="18" t="e">
        <f t="shared" si="18"/>
        <v>#DIV/0!</v>
      </c>
      <c r="L310" s="19" t="e">
        <f t="shared" si="19"/>
        <v>#DIV/0!</v>
      </c>
    </row>
    <row r="311" spans="4:12">
      <c r="D311" s="15"/>
      <c r="E311" s="8"/>
      <c r="F311" s="15"/>
      <c r="G311" s="15"/>
      <c r="H311" s="8"/>
      <c r="I311" s="31">
        <f t="shared" si="16"/>
        <v>-1.6270050045516689E-2</v>
      </c>
      <c r="J311" s="17" t="e">
        <f t="shared" si="17"/>
        <v>#DIV/0!</v>
      </c>
      <c r="K311" s="18" t="e">
        <f t="shared" si="18"/>
        <v>#DIV/0!</v>
      </c>
      <c r="L311" s="19" t="e">
        <f t="shared" si="19"/>
        <v>#DIV/0!</v>
      </c>
    </row>
    <row r="312" spans="4:12">
      <c r="D312" s="15"/>
      <c r="E312" s="8"/>
      <c r="F312" s="15"/>
      <c r="G312" s="15"/>
      <c r="H312" s="8"/>
      <c r="I312" s="31">
        <f t="shared" si="16"/>
        <v>-1.6270050045516689E-2</v>
      </c>
      <c r="J312" s="17" t="e">
        <f t="shared" si="17"/>
        <v>#DIV/0!</v>
      </c>
      <c r="K312" s="18" t="e">
        <f t="shared" si="18"/>
        <v>#DIV/0!</v>
      </c>
      <c r="L312" s="19" t="e">
        <f t="shared" si="19"/>
        <v>#DIV/0!</v>
      </c>
    </row>
    <row r="313" spans="4:12">
      <c r="D313" s="15"/>
      <c r="E313" s="8"/>
      <c r="F313" s="15"/>
      <c r="G313" s="15"/>
      <c r="H313" s="8"/>
      <c r="I313" s="31">
        <f t="shared" si="16"/>
        <v>-1.6270050045516689E-2</v>
      </c>
      <c r="J313" s="17" t="e">
        <f t="shared" si="17"/>
        <v>#DIV/0!</v>
      </c>
      <c r="K313" s="18" t="e">
        <f t="shared" si="18"/>
        <v>#DIV/0!</v>
      </c>
      <c r="L313" s="19" t="e">
        <f t="shared" si="19"/>
        <v>#DIV/0!</v>
      </c>
    </row>
    <row r="314" spans="4:12">
      <c r="D314" s="15"/>
      <c r="E314" s="8"/>
      <c r="F314" s="15"/>
      <c r="G314" s="15"/>
      <c r="H314" s="8"/>
      <c r="I314" s="31">
        <f t="shared" si="16"/>
        <v>-1.6270050045516689E-2</v>
      </c>
      <c r="J314" s="17" t="e">
        <f t="shared" si="17"/>
        <v>#DIV/0!</v>
      </c>
      <c r="K314" s="18" t="e">
        <f t="shared" si="18"/>
        <v>#DIV/0!</v>
      </c>
      <c r="L314" s="19" t="e">
        <f t="shared" si="19"/>
        <v>#DIV/0!</v>
      </c>
    </row>
    <row r="315" spans="4:12">
      <c r="D315" s="15"/>
      <c r="E315" s="8"/>
      <c r="F315" s="15"/>
      <c r="G315" s="15"/>
      <c r="H315" s="8"/>
      <c r="I315" s="31">
        <f t="shared" si="16"/>
        <v>-1.6270050045516689E-2</v>
      </c>
      <c r="J315" s="17" t="e">
        <f t="shared" si="17"/>
        <v>#DIV/0!</v>
      </c>
      <c r="K315" s="18" t="e">
        <f t="shared" si="18"/>
        <v>#DIV/0!</v>
      </c>
      <c r="L315" s="19" t="e">
        <f t="shared" si="19"/>
        <v>#DIV/0!</v>
      </c>
    </row>
    <row r="316" spans="4:12">
      <c r="D316" s="15"/>
      <c r="E316" s="8"/>
      <c r="F316" s="15"/>
      <c r="G316" s="15"/>
      <c r="H316" s="8"/>
      <c r="I316" s="31">
        <f t="shared" si="16"/>
        <v>-1.6270050045516689E-2</v>
      </c>
      <c r="J316" s="17" t="e">
        <f t="shared" si="17"/>
        <v>#DIV/0!</v>
      </c>
      <c r="K316" s="18" t="e">
        <f t="shared" si="18"/>
        <v>#DIV/0!</v>
      </c>
      <c r="L316" s="19" t="e">
        <f t="shared" si="19"/>
        <v>#DIV/0!</v>
      </c>
    </row>
    <row r="317" spans="4:12">
      <c r="D317" s="15"/>
      <c r="E317" s="8"/>
      <c r="F317" s="15"/>
      <c r="G317" s="15"/>
      <c r="H317" s="8"/>
      <c r="I317" s="31">
        <f t="shared" si="16"/>
        <v>-1.6270050045516689E-2</v>
      </c>
      <c r="J317" s="17" t="e">
        <f t="shared" si="17"/>
        <v>#DIV/0!</v>
      </c>
      <c r="K317" s="18" t="e">
        <f t="shared" si="18"/>
        <v>#DIV/0!</v>
      </c>
      <c r="L317" s="19" t="e">
        <f t="shared" si="19"/>
        <v>#DIV/0!</v>
      </c>
    </row>
    <row r="318" spans="4:12">
      <c r="D318" s="15"/>
      <c r="E318" s="8"/>
      <c r="F318" s="15"/>
      <c r="G318" s="15"/>
      <c r="H318" s="8"/>
      <c r="I318" s="31">
        <f t="shared" si="16"/>
        <v>-1.6270050045516689E-2</v>
      </c>
      <c r="J318" s="17" t="e">
        <f t="shared" si="17"/>
        <v>#DIV/0!</v>
      </c>
      <c r="K318" s="18" t="e">
        <f t="shared" si="18"/>
        <v>#DIV/0!</v>
      </c>
      <c r="L318" s="19" t="e">
        <f t="shared" si="19"/>
        <v>#DIV/0!</v>
      </c>
    </row>
    <row r="319" spans="4:12">
      <c r="D319" s="15"/>
      <c r="E319" s="8"/>
      <c r="F319" s="15"/>
      <c r="G319" s="15"/>
      <c r="H319" s="8"/>
      <c r="I319" s="31">
        <f t="shared" si="16"/>
        <v>-1.6270050045516689E-2</v>
      </c>
      <c r="J319" s="17" t="e">
        <f t="shared" si="17"/>
        <v>#DIV/0!</v>
      </c>
      <c r="K319" s="18" t="e">
        <f t="shared" si="18"/>
        <v>#DIV/0!</v>
      </c>
      <c r="L319" s="19" t="e">
        <f t="shared" si="19"/>
        <v>#DIV/0!</v>
      </c>
    </row>
    <row r="320" spans="4:12">
      <c r="D320" s="15"/>
      <c r="E320" s="8"/>
      <c r="F320" s="15"/>
      <c r="G320" s="15"/>
      <c r="H320" s="8"/>
      <c r="I320" s="31">
        <f t="shared" si="16"/>
        <v>-1.6270050045516689E-2</v>
      </c>
      <c r="J320" s="17" t="e">
        <f t="shared" si="17"/>
        <v>#DIV/0!</v>
      </c>
      <c r="K320" s="18" t="e">
        <f t="shared" si="18"/>
        <v>#DIV/0!</v>
      </c>
      <c r="L320" s="19" t="e">
        <f t="shared" si="19"/>
        <v>#DIV/0!</v>
      </c>
    </row>
    <row r="321" spans="4:12">
      <c r="D321" s="15"/>
      <c r="E321" s="8"/>
      <c r="F321" s="15"/>
      <c r="G321" s="15"/>
      <c r="H321" s="8"/>
      <c r="I321" s="31">
        <f t="shared" si="16"/>
        <v>-1.6270050045516689E-2</v>
      </c>
      <c r="J321" s="17" t="e">
        <f t="shared" si="17"/>
        <v>#DIV/0!</v>
      </c>
      <c r="K321" s="18" t="e">
        <f t="shared" si="18"/>
        <v>#DIV/0!</v>
      </c>
      <c r="L321" s="19" t="e">
        <f t="shared" si="19"/>
        <v>#DIV/0!</v>
      </c>
    </row>
    <row r="322" spans="4:12">
      <c r="D322" s="15"/>
      <c r="E322" s="8"/>
      <c r="F322" s="15"/>
      <c r="G322" s="15"/>
      <c r="H322" s="8"/>
      <c r="I322" s="31">
        <f t="shared" si="16"/>
        <v>-1.6270050045516689E-2</v>
      </c>
      <c r="J322" s="17" t="e">
        <f t="shared" si="17"/>
        <v>#DIV/0!</v>
      </c>
      <c r="K322" s="18" t="e">
        <f t="shared" si="18"/>
        <v>#DIV/0!</v>
      </c>
      <c r="L322" s="19" t="e">
        <f t="shared" si="19"/>
        <v>#DIV/0!</v>
      </c>
    </row>
    <row r="323" spans="4:12">
      <c r="D323" s="15"/>
      <c r="E323" s="8"/>
      <c r="F323" s="15"/>
      <c r="G323" s="15"/>
      <c r="H323" s="8"/>
      <c r="I323" s="31">
        <f t="shared" si="16"/>
        <v>-1.6270050045516689E-2</v>
      </c>
      <c r="J323" s="17" t="e">
        <f t="shared" si="17"/>
        <v>#DIV/0!</v>
      </c>
      <c r="K323" s="18" t="e">
        <f t="shared" si="18"/>
        <v>#DIV/0!</v>
      </c>
      <c r="L323" s="19" t="e">
        <f t="shared" si="19"/>
        <v>#DIV/0!</v>
      </c>
    </row>
    <row r="324" spans="4:12">
      <c r="D324" s="15"/>
      <c r="E324" s="8"/>
      <c r="F324" s="15"/>
      <c r="G324" s="15"/>
      <c r="H324" s="8"/>
      <c r="I324" s="31">
        <f t="shared" si="16"/>
        <v>-1.6270050045516689E-2</v>
      </c>
      <c r="J324" s="17" t="e">
        <f t="shared" si="17"/>
        <v>#DIV/0!</v>
      </c>
      <c r="K324" s="18" t="e">
        <f t="shared" si="18"/>
        <v>#DIV/0!</v>
      </c>
      <c r="L324" s="19" t="e">
        <f t="shared" si="19"/>
        <v>#DIV/0!</v>
      </c>
    </row>
    <row r="325" spans="4:12">
      <c r="D325" s="15"/>
      <c r="E325" s="8"/>
      <c r="F325" s="15"/>
      <c r="G325" s="15"/>
      <c r="H325" s="8"/>
      <c r="I325" s="31">
        <f t="shared" si="16"/>
        <v>-1.6270050045516689E-2</v>
      </c>
      <c r="J325" s="17" t="e">
        <f t="shared" si="17"/>
        <v>#DIV/0!</v>
      </c>
      <c r="K325" s="18" t="e">
        <f t="shared" si="18"/>
        <v>#DIV/0!</v>
      </c>
      <c r="L325" s="19" t="e">
        <f t="shared" si="19"/>
        <v>#DIV/0!</v>
      </c>
    </row>
    <row r="326" spans="4:12">
      <c r="D326" s="15"/>
      <c r="E326" s="8"/>
      <c r="F326" s="15"/>
      <c r="G326" s="15"/>
      <c r="H326" s="8"/>
      <c r="I326" s="31">
        <f t="shared" si="16"/>
        <v>-1.6270050045516689E-2</v>
      </c>
      <c r="J326" s="17" t="e">
        <f t="shared" si="17"/>
        <v>#DIV/0!</v>
      </c>
      <c r="K326" s="18" t="e">
        <f t="shared" si="18"/>
        <v>#DIV/0!</v>
      </c>
      <c r="L326" s="19" t="e">
        <f t="shared" si="19"/>
        <v>#DIV/0!</v>
      </c>
    </row>
    <row r="327" spans="4:12">
      <c r="D327" s="15"/>
      <c r="E327" s="8"/>
      <c r="F327" s="15"/>
      <c r="G327" s="15"/>
      <c r="H327" s="8"/>
      <c r="I327" s="31">
        <f t="shared" si="16"/>
        <v>-1.6270050045516689E-2</v>
      </c>
      <c r="J327" s="17" t="e">
        <f t="shared" si="17"/>
        <v>#DIV/0!</v>
      </c>
      <c r="K327" s="18" t="e">
        <f t="shared" si="18"/>
        <v>#DIV/0!</v>
      </c>
      <c r="L327" s="19" t="e">
        <f t="shared" si="19"/>
        <v>#DIV/0!</v>
      </c>
    </row>
    <row r="328" spans="4:12">
      <c r="D328" s="15"/>
      <c r="E328" s="8"/>
      <c r="F328" s="15"/>
      <c r="G328" s="15"/>
      <c r="H328" s="8"/>
      <c r="I328" s="31">
        <f t="shared" si="16"/>
        <v>-1.6270050045516689E-2</v>
      </c>
      <c r="J328" s="17" t="e">
        <f t="shared" si="17"/>
        <v>#DIV/0!</v>
      </c>
      <c r="K328" s="18" t="e">
        <f t="shared" si="18"/>
        <v>#DIV/0!</v>
      </c>
      <c r="L328" s="19" t="e">
        <f t="shared" si="19"/>
        <v>#DIV/0!</v>
      </c>
    </row>
    <row r="329" spans="4:12">
      <c r="D329" s="15"/>
      <c r="E329" s="8"/>
      <c r="F329" s="15"/>
      <c r="G329" s="15"/>
      <c r="H329" s="8"/>
      <c r="I329" s="31">
        <f t="shared" si="16"/>
        <v>-1.6270050045516689E-2</v>
      </c>
      <c r="J329" s="17" t="e">
        <f t="shared" si="17"/>
        <v>#DIV/0!</v>
      </c>
      <c r="K329" s="18" t="e">
        <f t="shared" si="18"/>
        <v>#DIV/0!</v>
      </c>
      <c r="L329" s="19" t="e">
        <f t="shared" si="19"/>
        <v>#DIV/0!</v>
      </c>
    </row>
    <row r="330" spans="4:12">
      <c r="D330" s="15"/>
      <c r="E330" s="8"/>
      <c r="F330" s="15"/>
      <c r="G330" s="15"/>
      <c r="H330" s="8"/>
      <c r="I330" s="31">
        <f t="shared" si="16"/>
        <v>-1.6270050045516689E-2</v>
      </c>
      <c r="J330" s="17" t="e">
        <f t="shared" si="17"/>
        <v>#DIV/0!</v>
      </c>
      <c r="K330" s="18" t="e">
        <f t="shared" si="18"/>
        <v>#DIV/0!</v>
      </c>
      <c r="L330" s="19" t="e">
        <f t="shared" si="19"/>
        <v>#DIV/0!</v>
      </c>
    </row>
    <row r="331" spans="4:12">
      <c r="D331" s="15"/>
      <c r="E331" s="8"/>
      <c r="F331" s="15"/>
      <c r="G331" s="15"/>
      <c r="H331" s="8"/>
      <c r="I331" s="31">
        <f t="shared" si="16"/>
        <v>-1.6270050045516689E-2</v>
      </c>
      <c r="J331" s="17" t="e">
        <f t="shared" si="17"/>
        <v>#DIV/0!</v>
      </c>
      <c r="K331" s="18" t="e">
        <f t="shared" si="18"/>
        <v>#DIV/0!</v>
      </c>
      <c r="L331" s="19" t="e">
        <f t="shared" si="19"/>
        <v>#DIV/0!</v>
      </c>
    </row>
    <row r="332" spans="4:12">
      <c r="D332" s="15"/>
      <c r="E332" s="8"/>
      <c r="F332" s="15"/>
      <c r="G332" s="15"/>
      <c r="H332" s="8"/>
      <c r="I332" s="31">
        <f t="shared" si="16"/>
        <v>-1.6270050045516689E-2</v>
      </c>
      <c r="J332" s="17" t="e">
        <f t="shared" si="17"/>
        <v>#DIV/0!</v>
      </c>
      <c r="K332" s="18" t="e">
        <f t="shared" si="18"/>
        <v>#DIV/0!</v>
      </c>
      <c r="L332" s="19" t="e">
        <f t="shared" si="19"/>
        <v>#DIV/0!</v>
      </c>
    </row>
    <row r="333" spans="4:12">
      <c r="D333" s="15"/>
      <c r="E333" s="8"/>
      <c r="F333" s="15"/>
      <c r="G333" s="15"/>
      <c r="H333" s="8"/>
      <c r="I333" s="31">
        <f t="shared" si="16"/>
        <v>-1.6270050045516689E-2</v>
      </c>
      <c r="J333" s="17" t="e">
        <f t="shared" si="17"/>
        <v>#DIV/0!</v>
      </c>
      <c r="K333" s="18" t="e">
        <f t="shared" si="18"/>
        <v>#DIV/0!</v>
      </c>
      <c r="L333" s="19" t="e">
        <f t="shared" si="19"/>
        <v>#DIV/0!</v>
      </c>
    </row>
    <row r="334" spans="4:12">
      <c r="D334" s="15"/>
      <c r="E334" s="8"/>
      <c r="F334" s="15"/>
      <c r="G334" s="15"/>
      <c r="H334" s="8"/>
      <c r="I334" s="31">
        <f t="shared" si="16"/>
        <v>-1.6270050045516689E-2</v>
      </c>
      <c r="J334" s="17" t="e">
        <f t="shared" si="17"/>
        <v>#DIV/0!</v>
      </c>
      <c r="K334" s="18" t="e">
        <f t="shared" si="18"/>
        <v>#DIV/0!</v>
      </c>
      <c r="L334" s="19" t="e">
        <f t="shared" si="19"/>
        <v>#DIV/0!</v>
      </c>
    </row>
    <row r="335" spans="4:12">
      <c r="D335" s="15"/>
      <c r="E335" s="8"/>
      <c r="F335" s="15"/>
      <c r="G335" s="15"/>
      <c r="H335" s="8"/>
      <c r="I335" s="31">
        <f t="shared" si="16"/>
        <v>-1.6270050045516689E-2</v>
      </c>
      <c r="J335" s="17" t="e">
        <f t="shared" si="17"/>
        <v>#DIV/0!</v>
      </c>
      <c r="K335" s="18" t="e">
        <f t="shared" si="18"/>
        <v>#DIV/0!</v>
      </c>
      <c r="L335" s="19" t="e">
        <f t="shared" si="19"/>
        <v>#DIV/0!</v>
      </c>
    </row>
    <row r="336" spans="4:12">
      <c r="D336" s="15"/>
      <c r="E336" s="8"/>
      <c r="F336" s="15"/>
      <c r="G336" s="15"/>
      <c r="H336" s="8"/>
      <c r="I336" s="31">
        <f t="shared" si="16"/>
        <v>-1.6270050045516689E-2</v>
      </c>
      <c r="J336" s="17" t="e">
        <f t="shared" si="17"/>
        <v>#DIV/0!</v>
      </c>
      <c r="K336" s="18" t="e">
        <f t="shared" si="18"/>
        <v>#DIV/0!</v>
      </c>
      <c r="L336" s="19" t="e">
        <f t="shared" si="19"/>
        <v>#DIV/0!</v>
      </c>
    </row>
    <row r="337" spans="4:12">
      <c r="D337" s="15"/>
      <c r="E337" s="8"/>
      <c r="F337" s="15"/>
      <c r="G337" s="15"/>
      <c r="H337" s="8"/>
      <c r="I337" s="31">
        <f t="shared" ref="I337:I400" si="20">A*F337^2+B*F337+_C</f>
        <v>-1.6270050045516689E-2</v>
      </c>
      <c r="J337" s="17" t="e">
        <f t="shared" si="17"/>
        <v>#DIV/0!</v>
      </c>
      <c r="K337" s="18" t="e">
        <f t="shared" si="18"/>
        <v>#DIV/0!</v>
      </c>
      <c r="L337" s="19" t="e">
        <f t="shared" si="19"/>
        <v>#DIV/0!</v>
      </c>
    </row>
    <row r="338" spans="4:12">
      <c r="D338" s="15"/>
      <c r="E338" s="8"/>
      <c r="F338" s="15"/>
      <c r="G338" s="15"/>
      <c r="H338" s="8"/>
      <c r="I338" s="31">
        <f t="shared" si="20"/>
        <v>-1.6270050045516689E-2</v>
      </c>
      <c r="J338" s="17" t="e">
        <f t="shared" ref="J338:J401" si="21">SQRT(4*D338/1000/3.14/E338/100)*10000</f>
        <v>#DIV/0!</v>
      </c>
      <c r="K338" s="18" t="e">
        <f t="shared" ref="K338:K401" si="22">$D$13/(H338-J338)</f>
        <v>#DIV/0!</v>
      </c>
      <c r="L338" s="19" t="e">
        <f t="shared" ref="L338:L401" si="23">I338*G338*K338*K338*1.4</f>
        <v>#DIV/0!</v>
      </c>
    </row>
    <row r="339" spans="4:12">
      <c r="D339" s="15"/>
      <c r="E339" s="8"/>
      <c r="F339" s="15"/>
      <c r="G339" s="15"/>
      <c r="H339" s="8"/>
      <c r="I339" s="31">
        <f t="shared" si="20"/>
        <v>-1.6270050045516689E-2</v>
      </c>
      <c r="J339" s="17" t="e">
        <f t="shared" si="21"/>
        <v>#DIV/0!</v>
      </c>
      <c r="K339" s="18" t="e">
        <f t="shared" si="22"/>
        <v>#DIV/0!</v>
      </c>
      <c r="L339" s="19" t="e">
        <f t="shared" si="23"/>
        <v>#DIV/0!</v>
      </c>
    </row>
    <row r="340" spans="4:12">
      <c r="D340" s="15"/>
      <c r="E340" s="8"/>
      <c r="F340" s="15"/>
      <c r="G340" s="15"/>
      <c r="H340" s="8"/>
      <c r="I340" s="31">
        <f t="shared" si="20"/>
        <v>-1.6270050045516689E-2</v>
      </c>
      <c r="J340" s="17" t="e">
        <f t="shared" si="21"/>
        <v>#DIV/0!</v>
      </c>
      <c r="K340" s="18" t="e">
        <f t="shared" si="22"/>
        <v>#DIV/0!</v>
      </c>
      <c r="L340" s="19" t="e">
        <f t="shared" si="23"/>
        <v>#DIV/0!</v>
      </c>
    </row>
    <row r="341" spans="4:12">
      <c r="D341" s="15"/>
      <c r="E341" s="8"/>
      <c r="F341" s="15"/>
      <c r="G341" s="15"/>
      <c r="H341" s="8"/>
      <c r="I341" s="31">
        <f t="shared" si="20"/>
        <v>-1.6270050045516689E-2</v>
      </c>
      <c r="J341" s="17" t="e">
        <f t="shared" si="21"/>
        <v>#DIV/0!</v>
      </c>
      <c r="K341" s="18" t="e">
        <f t="shared" si="22"/>
        <v>#DIV/0!</v>
      </c>
      <c r="L341" s="19" t="e">
        <f t="shared" si="23"/>
        <v>#DIV/0!</v>
      </c>
    </row>
    <row r="342" spans="4:12">
      <c r="D342" s="15"/>
      <c r="E342" s="8"/>
      <c r="F342" s="15"/>
      <c r="G342" s="15"/>
      <c r="H342" s="8"/>
      <c r="I342" s="31">
        <f t="shared" si="20"/>
        <v>-1.6270050045516689E-2</v>
      </c>
      <c r="J342" s="17" t="e">
        <f t="shared" si="21"/>
        <v>#DIV/0!</v>
      </c>
      <c r="K342" s="18" t="e">
        <f t="shared" si="22"/>
        <v>#DIV/0!</v>
      </c>
      <c r="L342" s="19" t="e">
        <f t="shared" si="23"/>
        <v>#DIV/0!</v>
      </c>
    </row>
    <row r="343" spans="4:12">
      <c r="D343" s="15"/>
      <c r="E343" s="8"/>
      <c r="F343" s="15"/>
      <c r="G343" s="15"/>
      <c r="H343" s="8"/>
      <c r="I343" s="31">
        <f t="shared" si="20"/>
        <v>-1.6270050045516689E-2</v>
      </c>
      <c r="J343" s="17" t="e">
        <f t="shared" si="21"/>
        <v>#DIV/0!</v>
      </c>
      <c r="K343" s="18" t="e">
        <f t="shared" si="22"/>
        <v>#DIV/0!</v>
      </c>
      <c r="L343" s="19" t="e">
        <f t="shared" si="23"/>
        <v>#DIV/0!</v>
      </c>
    </row>
    <row r="344" spans="4:12">
      <c r="D344" s="15"/>
      <c r="E344" s="8"/>
      <c r="F344" s="15"/>
      <c r="G344" s="15"/>
      <c r="H344" s="8"/>
      <c r="I344" s="31">
        <f t="shared" si="20"/>
        <v>-1.6270050045516689E-2</v>
      </c>
      <c r="J344" s="17" t="e">
        <f t="shared" si="21"/>
        <v>#DIV/0!</v>
      </c>
      <c r="K344" s="18" t="e">
        <f t="shared" si="22"/>
        <v>#DIV/0!</v>
      </c>
      <c r="L344" s="19" t="e">
        <f t="shared" si="23"/>
        <v>#DIV/0!</v>
      </c>
    </row>
    <row r="345" spans="4:12">
      <c r="D345" s="15"/>
      <c r="E345" s="8"/>
      <c r="F345" s="15"/>
      <c r="G345" s="15"/>
      <c r="H345" s="8"/>
      <c r="I345" s="31">
        <f t="shared" si="20"/>
        <v>-1.6270050045516689E-2</v>
      </c>
      <c r="J345" s="17" t="e">
        <f t="shared" si="21"/>
        <v>#DIV/0!</v>
      </c>
      <c r="K345" s="18" t="e">
        <f t="shared" si="22"/>
        <v>#DIV/0!</v>
      </c>
      <c r="L345" s="19" t="e">
        <f t="shared" si="23"/>
        <v>#DIV/0!</v>
      </c>
    </row>
    <row r="346" spans="4:12">
      <c r="D346" s="15"/>
      <c r="E346" s="8"/>
      <c r="F346" s="15"/>
      <c r="G346" s="15"/>
      <c r="H346" s="8"/>
      <c r="I346" s="31">
        <f t="shared" si="20"/>
        <v>-1.6270050045516689E-2</v>
      </c>
      <c r="J346" s="17" t="e">
        <f t="shared" si="21"/>
        <v>#DIV/0!</v>
      </c>
      <c r="K346" s="18" t="e">
        <f t="shared" si="22"/>
        <v>#DIV/0!</v>
      </c>
      <c r="L346" s="19" t="e">
        <f t="shared" si="23"/>
        <v>#DIV/0!</v>
      </c>
    </row>
    <row r="347" spans="4:12">
      <c r="D347" s="15"/>
      <c r="E347" s="8"/>
      <c r="F347" s="15"/>
      <c r="G347" s="15"/>
      <c r="H347" s="8"/>
      <c r="I347" s="31">
        <f t="shared" si="20"/>
        <v>-1.6270050045516689E-2</v>
      </c>
      <c r="J347" s="17" t="e">
        <f t="shared" si="21"/>
        <v>#DIV/0!</v>
      </c>
      <c r="K347" s="18" t="e">
        <f t="shared" si="22"/>
        <v>#DIV/0!</v>
      </c>
      <c r="L347" s="19" t="e">
        <f t="shared" si="23"/>
        <v>#DIV/0!</v>
      </c>
    </row>
    <row r="348" spans="4:12">
      <c r="D348" s="15"/>
      <c r="E348" s="8"/>
      <c r="F348" s="15"/>
      <c r="G348" s="15"/>
      <c r="H348" s="8"/>
      <c r="I348" s="31">
        <f t="shared" si="20"/>
        <v>-1.6270050045516689E-2</v>
      </c>
      <c r="J348" s="17" t="e">
        <f t="shared" si="21"/>
        <v>#DIV/0!</v>
      </c>
      <c r="K348" s="18" t="e">
        <f t="shared" si="22"/>
        <v>#DIV/0!</v>
      </c>
      <c r="L348" s="19" t="e">
        <f t="shared" si="23"/>
        <v>#DIV/0!</v>
      </c>
    </row>
    <row r="349" spans="4:12">
      <c r="D349" s="15"/>
      <c r="E349" s="8"/>
      <c r="F349" s="15"/>
      <c r="G349" s="15"/>
      <c r="H349" s="8"/>
      <c r="I349" s="31">
        <f t="shared" si="20"/>
        <v>-1.6270050045516689E-2</v>
      </c>
      <c r="J349" s="17" t="e">
        <f t="shared" si="21"/>
        <v>#DIV/0!</v>
      </c>
      <c r="K349" s="18" t="e">
        <f t="shared" si="22"/>
        <v>#DIV/0!</v>
      </c>
      <c r="L349" s="19" t="e">
        <f t="shared" si="23"/>
        <v>#DIV/0!</v>
      </c>
    </row>
    <row r="350" spans="4:12">
      <c r="D350" s="15"/>
      <c r="E350" s="8"/>
      <c r="F350" s="15"/>
      <c r="G350" s="15"/>
      <c r="H350" s="8"/>
      <c r="I350" s="31">
        <f t="shared" si="20"/>
        <v>-1.6270050045516689E-2</v>
      </c>
      <c r="J350" s="17" t="e">
        <f t="shared" si="21"/>
        <v>#DIV/0!</v>
      </c>
      <c r="K350" s="18" t="e">
        <f t="shared" si="22"/>
        <v>#DIV/0!</v>
      </c>
      <c r="L350" s="19" t="e">
        <f t="shared" si="23"/>
        <v>#DIV/0!</v>
      </c>
    </row>
    <row r="351" spans="4:12">
      <c r="D351" s="15"/>
      <c r="E351" s="8"/>
      <c r="F351" s="15"/>
      <c r="G351" s="15"/>
      <c r="H351" s="8"/>
      <c r="I351" s="31">
        <f t="shared" si="20"/>
        <v>-1.6270050045516689E-2</v>
      </c>
      <c r="J351" s="17" t="e">
        <f t="shared" si="21"/>
        <v>#DIV/0!</v>
      </c>
      <c r="K351" s="18" t="e">
        <f t="shared" si="22"/>
        <v>#DIV/0!</v>
      </c>
      <c r="L351" s="19" t="e">
        <f t="shared" si="23"/>
        <v>#DIV/0!</v>
      </c>
    </row>
    <row r="352" spans="4:12">
      <c r="D352" s="15"/>
      <c r="E352" s="8"/>
      <c r="F352" s="15"/>
      <c r="G352" s="15"/>
      <c r="H352" s="8"/>
      <c r="I352" s="31">
        <f t="shared" si="20"/>
        <v>-1.6270050045516689E-2</v>
      </c>
      <c r="J352" s="17" t="e">
        <f t="shared" si="21"/>
        <v>#DIV/0!</v>
      </c>
      <c r="K352" s="18" t="e">
        <f t="shared" si="22"/>
        <v>#DIV/0!</v>
      </c>
      <c r="L352" s="19" t="e">
        <f t="shared" si="23"/>
        <v>#DIV/0!</v>
      </c>
    </row>
    <row r="353" spans="4:12">
      <c r="D353" s="15"/>
      <c r="E353" s="8"/>
      <c r="F353" s="15"/>
      <c r="G353" s="15"/>
      <c r="H353" s="8"/>
      <c r="I353" s="31">
        <f t="shared" si="20"/>
        <v>-1.6270050045516689E-2</v>
      </c>
      <c r="J353" s="17" t="e">
        <f t="shared" si="21"/>
        <v>#DIV/0!</v>
      </c>
      <c r="K353" s="18" t="e">
        <f t="shared" si="22"/>
        <v>#DIV/0!</v>
      </c>
      <c r="L353" s="19" t="e">
        <f t="shared" si="23"/>
        <v>#DIV/0!</v>
      </c>
    </row>
    <row r="354" spans="4:12">
      <c r="D354" s="15"/>
      <c r="E354" s="8"/>
      <c r="F354" s="15"/>
      <c r="G354" s="15"/>
      <c r="H354" s="8"/>
      <c r="I354" s="31">
        <f t="shared" si="20"/>
        <v>-1.6270050045516689E-2</v>
      </c>
      <c r="J354" s="17" t="e">
        <f t="shared" si="21"/>
        <v>#DIV/0!</v>
      </c>
      <c r="K354" s="18" t="e">
        <f t="shared" si="22"/>
        <v>#DIV/0!</v>
      </c>
      <c r="L354" s="19" t="e">
        <f t="shared" si="23"/>
        <v>#DIV/0!</v>
      </c>
    </row>
    <row r="355" spans="4:12">
      <c r="D355" s="15"/>
      <c r="E355" s="8"/>
      <c r="F355" s="15"/>
      <c r="G355" s="15"/>
      <c r="H355" s="8"/>
      <c r="I355" s="31">
        <f t="shared" si="20"/>
        <v>-1.6270050045516689E-2</v>
      </c>
      <c r="J355" s="17" t="e">
        <f t="shared" si="21"/>
        <v>#DIV/0!</v>
      </c>
      <c r="K355" s="18" t="e">
        <f t="shared" si="22"/>
        <v>#DIV/0!</v>
      </c>
      <c r="L355" s="19" t="e">
        <f t="shared" si="23"/>
        <v>#DIV/0!</v>
      </c>
    </row>
    <row r="356" spans="4:12">
      <c r="D356" s="15"/>
      <c r="E356" s="8"/>
      <c r="F356" s="15"/>
      <c r="G356" s="15"/>
      <c r="H356" s="8"/>
      <c r="I356" s="31">
        <f t="shared" si="20"/>
        <v>-1.6270050045516689E-2</v>
      </c>
      <c r="J356" s="17" t="e">
        <f t="shared" si="21"/>
        <v>#DIV/0!</v>
      </c>
      <c r="K356" s="18" t="e">
        <f t="shared" si="22"/>
        <v>#DIV/0!</v>
      </c>
      <c r="L356" s="19" t="e">
        <f t="shared" si="23"/>
        <v>#DIV/0!</v>
      </c>
    </row>
    <row r="357" spans="4:12">
      <c r="D357" s="15"/>
      <c r="E357" s="8"/>
      <c r="F357" s="15"/>
      <c r="G357" s="15"/>
      <c r="H357" s="8"/>
      <c r="I357" s="31">
        <f t="shared" si="20"/>
        <v>-1.6270050045516689E-2</v>
      </c>
      <c r="J357" s="17" t="e">
        <f t="shared" si="21"/>
        <v>#DIV/0!</v>
      </c>
      <c r="K357" s="18" t="e">
        <f t="shared" si="22"/>
        <v>#DIV/0!</v>
      </c>
      <c r="L357" s="19" t="e">
        <f t="shared" si="23"/>
        <v>#DIV/0!</v>
      </c>
    </row>
    <row r="358" spans="4:12">
      <c r="D358" s="15"/>
      <c r="E358" s="8"/>
      <c r="F358" s="15"/>
      <c r="G358" s="15"/>
      <c r="H358" s="8"/>
      <c r="I358" s="31">
        <f t="shared" si="20"/>
        <v>-1.6270050045516689E-2</v>
      </c>
      <c r="J358" s="17" t="e">
        <f t="shared" si="21"/>
        <v>#DIV/0!</v>
      </c>
      <c r="K358" s="18" t="e">
        <f t="shared" si="22"/>
        <v>#DIV/0!</v>
      </c>
      <c r="L358" s="19" t="e">
        <f t="shared" si="23"/>
        <v>#DIV/0!</v>
      </c>
    </row>
    <row r="359" spans="4:12">
      <c r="D359" s="15"/>
      <c r="E359" s="8"/>
      <c r="F359" s="15"/>
      <c r="G359" s="15"/>
      <c r="H359" s="8"/>
      <c r="I359" s="31">
        <f t="shared" si="20"/>
        <v>-1.6270050045516689E-2</v>
      </c>
      <c r="J359" s="17" t="e">
        <f t="shared" si="21"/>
        <v>#DIV/0!</v>
      </c>
      <c r="K359" s="18" t="e">
        <f t="shared" si="22"/>
        <v>#DIV/0!</v>
      </c>
      <c r="L359" s="19" t="e">
        <f t="shared" si="23"/>
        <v>#DIV/0!</v>
      </c>
    </row>
    <row r="360" spans="4:12">
      <c r="D360" s="15"/>
      <c r="E360" s="8"/>
      <c r="F360" s="15"/>
      <c r="G360" s="15"/>
      <c r="H360" s="8"/>
      <c r="I360" s="31">
        <f t="shared" si="20"/>
        <v>-1.6270050045516689E-2</v>
      </c>
      <c r="J360" s="17" t="e">
        <f t="shared" si="21"/>
        <v>#DIV/0!</v>
      </c>
      <c r="K360" s="18" t="e">
        <f t="shared" si="22"/>
        <v>#DIV/0!</v>
      </c>
      <c r="L360" s="19" t="e">
        <f t="shared" si="23"/>
        <v>#DIV/0!</v>
      </c>
    </row>
    <row r="361" spans="4:12">
      <c r="D361" s="15"/>
      <c r="E361" s="8"/>
      <c r="F361" s="15"/>
      <c r="G361" s="15"/>
      <c r="H361" s="8"/>
      <c r="I361" s="31">
        <f t="shared" si="20"/>
        <v>-1.6270050045516689E-2</v>
      </c>
      <c r="J361" s="17" t="e">
        <f t="shared" si="21"/>
        <v>#DIV/0!</v>
      </c>
      <c r="K361" s="18" t="e">
        <f t="shared" si="22"/>
        <v>#DIV/0!</v>
      </c>
      <c r="L361" s="19" t="e">
        <f t="shared" si="23"/>
        <v>#DIV/0!</v>
      </c>
    </row>
    <row r="362" spans="4:12">
      <c r="D362" s="15"/>
      <c r="E362" s="8"/>
      <c r="F362" s="15"/>
      <c r="G362" s="15"/>
      <c r="H362" s="8"/>
      <c r="I362" s="31">
        <f t="shared" si="20"/>
        <v>-1.6270050045516689E-2</v>
      </c>
      <c r="J362" s="17" t="e">
        <f t="shared" si="21"/>
        <v>#DIV/0!</v>
      </c>
      <c r="K362" s="18" t="e">
        <f t="shared" si="22"/>
        <v>#DIV/0!</v>
      </c>
      <c r="L362" s="19" t="e">
        <f t="shared" si="23"/>
        <v>#DIV/0!</v>
      </c>
    </row>
    <row r="363" spans="4:12">
      <c r="D363" s="15"/>
      <c r="E363" s="8"/>
      <c r="F363" s="15"/>
      <c r="G363" s="15"/>
      <c r="H363" s="8"/>
      <c r="I363" s="31">
        <f t="shared" si="20"/>
        <v>-1.6270050045516689E-2</v>
      </c>
      <c r="J363" s="17" t="e">
        <f t="shared" si="21"/>
        <v>#DIV/0!</v>
      </c>
      <c r="K363" s="18" t="e">
        <f t="shared" si="22"/>
        <v>#DIV/0!</v>
      </c>
      <c r="L363" s="19" t="e">
        <f t="shared" si="23"/>
        <v>#DIV/0!</v>
      </c>
    </row>
    <row r="364" spans="4:12">
      <c r="D364" s="15"/>
      <c r="E364" s="8"/>
      <c r="F364" s="15"/>
      <c r="G364" s="15"/>
      <c r="H364" s="8"/>
      <c r="I364" s="31">
        <f t="shared" si="20"/>
        <v>-1.6270050045516689E-2</v>
      </c>
      <c r="J364" s="17" t="e">
        <f t="shared" si="21"/>
        <v>#DIV/0!</v>
      </c>
      <c r="K364" s="18" t="e">
        <f t="shared" si="22"/>
        <v>#DIV/0!</v>
      </c>
      <c r="L364" s="19" t="e">
        <f t="shared" si="23"/>
        <v>#DIV/0!</v>
      </c>
    </row>
    <row r="365" spans="4:12">
      <c r="D365" s="15"/>
      <c r="E365" s="8"/>
      <c r="F365" s="15"/>
      <c r="G365" s="15"/>
      <c r="H365" s="8"/>
      <c r="I365" s="31">
        <f t="shared" si="20"/>
        <v>-1.6270050045516689E-2</v>
      </c>
      <c r="J365" s="17" t="e">
        <f t="shared" si="21"/>
        <v>#DIV/0!</v>
      </c>
      <c r="K365" s="18" t="e">
        <f t="shared" si="22"/>
        <v>#DIV/0!</v>
      </c>
      <c r="L365" s="19" t="e">
        <f t="shared" si="23"/>
        <v>#DIV/0!</v>
      </c>
    </row>
    <row r="366" spans="4:12">
      <c r="D366" s="15"/>
      <c r="E366" s="8"/>
      <c r="F366" s="15"/>
      <c r="G366" s="15"/>
      <c r="H366" s="8"/>
      <c r="I366" s="31">
        <f t="shared" si="20"/>
        <v>-1.6270050045516689E-2</v>
      </c>
      <c r="J366" s="17" t="e">
        <f t="shared" si="21"/>
        <v>#DIV/0!</v>
      </c>
      <c r="K366" s="18" t="e">
        <f t="shared" si="22"/>
        <v>#DIV/0!</v>
      </c>
      <c r="L366" s="19" t="e">
        <f t="shared" si="23"/>
        <v>#DIV/0!</v>
      </c>
    </row>
    <row r="367" spans="4:12">
      <c r="D367" s="15"/>
      <c r="E367" s="8"/>
      <c r="F367" s="15"/>
      <c r="G367" s="15"/>
      <c r="H367" s="8"/>
      <c r="I367" s="31">
        <f t="shared" si="20"/>
        <v>-1.6270050045516689E-2</v>
      </c>
      <c r="J367" s="17" t="e">
        <f t="shared" si="21"/>
        <v>#DIV/0!</v>
      </c>
      <c r="K367" s="18" t="e">
        <f t="shared" si="22"/>
        <v>#DIV/0!</v>
      </c>
      <c r="L367" s="19" t="e">
        <f t="shared" si="23"/>
        <v>#DIV/0!</v>
      </c>
    </row>
    <row r="368" spans="4:12">
      <c r="D368" s="15"/>
      <c r="E368" s="8"/>
      <c r="F368" s="15"/>
      <c r="G368" s="15"/>
      <c r="H368" s="8"/>
      <c r="I368" s="31">
        <f t="shared" si="20"/>
        <v>-1.6270050045516689E-2</v>
      </c>
      <c r="J368" s="17" t="e">
        <f t="shared" si="21"/>
        <v>#DIV/0!</v>
      </c>
      <c r="K368" s="18" t="e">
        <f t="shared" si="22"/>
        <v>#DIV/0!</v>
      </c>
      <c r="L368" s="19" t="e">
        <f t="shared" si="23"/>
        <v>#DIV/0!</v>
      </c>
    </row>
    <row r="369" spans="4:12">
      <c r="D369" s="15"/>
      <c r="E369" s="8"/>
      <c r="F369" s="15"/>
      <c r="G369" s="15"/>
      <c r="H369" s="8"/>
      <c r="I369" s="31">
        <f t="shared" si="20"/>
        <v>-1.6270050045516689E-2</v>
      </c>
      <c r="J369" s="17" t="e">
        <f t="shared" si="21"/>
        <v>#DIV/0!</v>
      </c>
      <c r="K369" s="18" t="e">
        <f t="shared" si="22"/>
        <v>#DIV/0!</v>
      </c>
      <c r="L369" s="19" t="e">
        <f t="shared" si="23"/>
        <v>#DIV/0!</v>
      </c>
    </row>
    <row r="370" spans="4:12">
      <c r="D370" s="15"/>
      <c r="E370" s="8"/>
      <c r="F370" s="15"/>
      <c r="G370" s="15"/>
      <c r="H370" s="8"/>
      <c r="I370" s="31">
        <f t="shared" si="20"/>
        <v>-1.6270050045516689E-2</v>
      </c>
      <c r="J370" s="17" t="e">
        <f t="shared" si="21"/>
        <v>#DIV/0!</v>
      </c>
      <c r="K370" s="18" t="e">
        <f t="shared" si="22"/>
        <v>#DIV/0!</v>
      </c>
      <c r="L370" s="19" t="e">
        <f t="shared" si="23"/>
        <v>#DIV/0!</v>
      </c>
    </row>
    <row r="371" spans="4:12">
      <c r="D371" s="15"/>
      <c r="E371" s="8"/>
      <c r="F371" s="15"/>
      <c r="G371" s="15"/>
      <c r="H371" s="8"/>
      <c r="I371" s="31">
        <f t="shared" si="20"/>
        <v>-1.6270050045516689E-2</v>
      </c>
      <c r="J371" s="17" t="e">
        <f t="shared" si="21"/>
        <v>#DIV/0!</v>
      </c>
      <c r="K371" s="18" t="e">
        <f t="shared" si="22"/>
        <v>#DIV/0!</v>
      </c>
      <c r="L371" s="19" t="e">
        <f t="shared" si="23"/>
        <v>#DIV/0!</v>
      </c>
    </row>
    <row r="372" spans="4:12">
      <c r="D372" s="15"/>
      <c r="E372" s="8"/>
      <c r="F372" s="15"/>
      <c r="G372" s="15"/>
      <c r="H372" s="8"/>
      <c r="I372" s="31">
        <f t="shared" si="20"/>
        <v>-1.6270050045516689E-2</v>
      </c>
      <c r="J372" s="17" t="e">
        <f t="shared" si="21"/>
        <v>#DIV/0!</v>
      </c>
      <c r="K372" s="18" t="e">
        <f t="shared" si="22"/>
        <v>#DIV/0!</v>
      </c>
      <c r="L372" s="19" t="e">
        <f t="shared" si="23"/>
        <v>#DIV/0!</v>
      </c>
    </row>
    <row r="373" spans="4:12">
      <c r="D373" s="15"/>
      <c r="E373" s="8"/>
      <c r="F373" s="15"/>
      <c r="G373" s="15"/>
      <c r="H373" s="8"/>
      <c r="I373" s="31">
        <f t="shared" si="20"/>
        <v>-1.6270050045516689E-2</v>
      </c>
      <c r="J373" s="17" t="e">
        <f t="shared" si="21"/>
        <v>#DIV/0!</v>
      </c>
      <c r="K373" s="18" t="e">
        <f t="shared" si="22"/>
        <v>#DIV/0!</v>
      </c>
      <c r="L373" s="19" t="e">
        <f t="shared" si="23"/>
        <v>#DIV/0!</v>
      </c>
    </row>
    <row r="374" spans="4:12">
      <c r="D374" s="15"/>
      <c r="E374" s="8"/>
      <c r="F374" s="15"/>
      <c r="G374" s="15"/>
      <c r="H374" s="8"/>
      <c r="I374" s="31">
        <f t="shared" si="20"/>
        <v>-1.6270050045516689E-2</v>
      </c>
      <c r="J374" s="17" t="e">
        <f t="shared" si="21"/>
        <v>#DIV/0!</v>
      </c>
      <c r="K374" s="18" t="e">
        <f t="shared" si="22"/>
        <v>#DIV/0!</v>
      </c>
      <c r="L374" s="19" t="e">
        <f t="shared" si="23"/>
        <v>#DIV/0!</v>
      </c>
    </row>
    <row r="375" spans="4:12">
      <c r="D375" s="15"/>
      <c r="E375" s="8"/>
      <c r="F375" s="15"/>
      <c r="G375" s="15"/>
      <c r="H375" s="8"/>
      <c r="I375" s="31">
        <f t="shared" si="20"/>
        <v>-1.6270050045516689E-2</v>
      </c>
      <c r="J375" s="17" t="e">
        <f t="shared" si="21"/>
        <v>#DIV/0!</v>
      </c>
      <c r="K375" s="18" t="e">
        <f t="shared" si="22"/>
        <v>#DIV/0!</v>
      </c>
      <c r="L375" s="19" t="e">
        <f t="shared" si="23"/>
        <v>#DIV/0!</v>
      </c>
    </row>
    <row r="376" spans="4:12">
      <c r="D376" s="15"/>
      <c r="E376" s="8"/>
      <c r="F376" s="15"/>
      <c r="G376" s="15"/>
      <c r="H376" s="8"/>
      <c r="I376" s="31">
        <f t="shared" si="20"/>
        <v>-1.6270050045516689E-2</v>
      </c>
      <c r="J376" s="17" t="e">
        <f t="shared" si="21"/>
        <v>#DIV/0!</v>
      </c>
      <c r="K376" s="18" t="e">
        <f t="shared" si="22"/>
        <v>#DIV/0!</v>
      </c>
      <c r="L376" s="19" t="e">
        <f t="shared" si="23"/>
        <v>#DIV/0!</v>
      </c>
    </row>
    <row r="377" spans="4:12">
      <c r="D377" s="15"/>
      <c r="E377" s="8"/>
      <c r="F377" s="15"/>
      <c r="G377" s="15"/>
      <c r="H377" s="8"/>
      <c r="I377" s="31">
        <f t="shared" si="20"/>
        <v>-1.6270050045516689E-2</v>
      </c>
      <c r="J377" s="17" t="e">
        <f t="shared" si="21"/>
        <v>#DIV/0!</v>
      </c>
      <c r="K377" s="18" t="e">
        <f t="shared" si="22"/>
        <v>#DIV/0!</v>
      </c>
      <c r="L377" s="19" t="e">
        <f t="shared" si="23"/>
        <v>#DIV/0!</v>
      </c>
    </row>
    <row r="378" spans="4:12">
      <c r="D378" s="15"/>
      <c r="E378" s="8"/>
      <c r="F378" s="15"/>
      <c r="G378" s="15"/>
      <c r="H378" s="8"/>
      <c r="I378" s="31">
        <f t="shared" si="20"/>
        <v>-1.6270050045516689E-2</v>
      </c>
      <c r="J378" s="17" t="e">
        <f t="shared" si="21"/>
        <v>#DIV/0!</v>
      </c>
      <c r="K378" s="18" t="e">
        <f t="shared" si="22"/>
        <v>#DIV/0!</v>
      </c>
      <c r="L378" s="19" t="e">
        <f t="shared" si="23"/>
        <v>#DIV/0!</v>
      </c>
    </row>
    <row r="379" spans="4:12">
      <c r="D379" s="15"/>
      <c r="E379" s="8"/>
      <c r="F379" s="15"/>
      <c r="G379" s="15"/>
      <c r="H379" s="8"/>
      <c r="I379" s="31">
        <f t="shared" si="20"/>
        <v>-1.6270050045516689E-2</v>
      </c>
      <c r="J379" s="17" t="e">
        <f t="shared" si="21"/>
        <v>#DIV/0!</v>
      </c>
      <c r="K379" s="18" t="e">
        <f t="shared" si="22"/>
        <v>#DIV/0!</v>
      </c>
      <c r="L379" s="19" t="e">
        <f t="shared" si="23"/>
        <v>#DIV/0!</v>
      </c>
    </row>
    <row r="380" spans="4:12">
      <c r="D380" s="15"/>
      <c r="E380" s="8"/>
      <c r="F380" s="15"/>
      <c r="G380" s="15"/>
      <c r="H380" s="8"/>
      <c r="I380" s="31">
        <f t="shared" si="20"/>
        <v>-1.6270050045516689E-2</v>
      </c>
      <c r="J380" s="17" t="e">
        <f t="shared" si="21"/>
        <v>#DIV/0!</v>
      </c>
      <c r="K380" s="18" t="e">
        <f t="shared" si="22"/>
        <v>#DIV/0!</v>
      </c>
      <c r="L380" s="19" t="e">
        <f t="shared" si="23"/>
        <v>#DIV/0!</v>
      </c>
    </row>
    <row r="381" spans="4:12">
      <c r="D381" s="15"/>
      <c r="E381" s="8"/>
      <c r="F381" s="15"/>
      <c r="G381" s="15"/>
      <c r="H381" s="8"/>
      <c r="I381" s="31">
        <f t="shared" si="20"/>
        <v>-1.6270050045516689E-2</v>
      </c>
      <c r="J381" s="17" t="e">
        <f t="shared" si="21"/>
        <v>#DIV/0!</v>
      </c>
      <c r="K381" s="18" t="e">
        <f t="shared" si="22"/>
        <v>#DIV/0!</v>
      </c>
      <c r="L381" s="19" t="e">
        <f t="shared" si="23"/>
        <v>#DIV/0!</v>
      </c>
    </row>
    <row r="382" spans="4:12">
      <c r="D382" s="15"/>
      <c r="E382" s="8"/>
      <c r="F382" s="15"/>
      <c r="G382" s="15"/>
      <c r="H382" s="8"/>
      <c r="I382" s="31">
        <f t="shared" si="20"/>
        <v>-1.6270050045516689E-2</v>
      </c>
      <c r="J382" s="17" t="e">
        <f t="shared" si="21"/>
        <v>#DIV/0!</v>
      </c>
      <c r="K382" s="18" t="e">
        <f t="shared" si="22"/>
        <v>#DIV/0!</v>
      </c>
      <c r="L382" s="19" t="e">
        <f t="shared" si="23"/>
        <v>#DIV/0!</v>
      </c>
    </row>
    <row r="383" spans="4:12">
      <c r="D383" s="15"/>
      <c r="E383" s="8"/>
      <c r="F383" s="15"/>
      <c r="G383" s="15"/>
      <c r="H383" s="8"/>
      <c r="I383" s="31">
        <f t="shared" si="20"/>
        <v>-1.6270050045516689E-2</v>
      </c>
      <c r="J383" s="17" t="e">
        <f t="shared" si="21"/>
        <v>#DIV/0!</v>
      </c>
      <c r="K383" s="18" t="e">
        <f t="shared" si="22"/>
        <v>#DIV/0!</v>
      </c>
      <c r="L383" s="19" t="e">
        <f t="shared" si="23"/>
        <v>#DIV/0!</v>
      </c>
    </row>
    <row r="384" spans="4:12">
      <c r="D384" s="15"/>
      <c r="E384" s="8"/>
      <c r="F384" s="15"/>
      <c r="G384" s="15"/>
      <c r="H384" s="8"/>
      <c r="I384" s="31">
        <f t="shared" si="20"/>
        <v>-1.6270050045516689E-2</v>
      </c>
      <c r="J384" s="17" t="e">
        <f t="shared" si="21"/>
        <v>#DIV/0!</v>
      </c>
      <c r="K384" s="18" t="e">
        <f t="shared" si="22"/>
        <v>#DIV/0!</v>
      </c>
      <c r="L384" s="19" t="e">
        <f t="shared" si="23"/>
        <v>#DIV/0!</v>
      </c>
    </row>
    <row r="385" spans="4:12">
      <c r="D385" s="15"/>
      <c r="E385" s="8"/>
      <c r="F385" s="15"/>
      <c r="G385" s="15"/>
      <c r="H385" s="8"/>
      <c r="I385" s="31">
        <f t="shared" si="20"/>
        <v>-1.6270050045516689E-2</v>
      </c>
      <c r="J385" s="17" t="e">
        <f t="shared" si="21"/>
        <v>#DIV/0!</v>
      </c>
      <c r="K385" s="18" t="e">
        <f t="shared" si="22"/>
        <v>#DIV/0!</v>
      </c>
      <c r="L385" s="19" t="e">
        <f t="shared" si="23"/>
        <v>#DIV/0!</v>
      </c>
    </row>
    <row r="386" spans="4:12">
      <c r="D386" s="15"/>
      <c r="E386" s="8"/>
      <c r="F386" s="15"/>
      <c r="G386" s="15"/>
      <c r="H386" s="8"/>
      <c r="I386" s="31">
        <f t="shared" si="20"/>
        <v>-1.6270050045516689E-2</v>
      </c>
      <c r="J386" s="17" t="e">
        <f t="shared" si="21"/>
        <v>#DIV/0!</v>
      </c>
      <c r="K386" s="18" t="e">
        <f t="shared" si="22"/>
        <v>#DIV/0!</v>
      </c>
      <c r="L386" s="19" t="e">
        <f t="shared" si="23"/>
        <v>#DIV/0!</v>
      </c>
    </row>
    <row r="387" spans="4:12">
      <c r="D387" s="15"/>
      <c r="E387" s="8"/>
      <c r="F387" s="15"/>
      <c r="G387" s="15"/>
      <c r="H387" s="8"/>
      <c r="I387" s="31">
        <f t="shared" si="20"/>
        <v>-1.6270050045516689E-2</v>
      </c>
      <c r="J387" s="17" t="e">
        <f t="shared" si="21"/>
        <v>#DIV/0!</v>
      </c>
      <c r="K387" s="18" t="e">
        <f t="shared" si="22"/>
        <v>#DIV/0!</v>
      </c>
      <c r="L387" s="19" t="e">
        <f t="shared" si="23"/>
        <v>#DIV/0!</v>
      </c>
    </row>
    <row r="388" spans="4:12">
      <c r="D388" s="15"/>
      <c r="E388" s="8"/>
      <c r="F388" s="15"/>
      <c r="G388" s="15"/>
      <c r="H388" s="8"/>
      <c r="I388" s="31">
        <f t="shared" si="20"/>
        <v>-1.6270050045516689E-2</v>
      </c>
      <c r="J388" s="17" t="e">
        <f t="shared" si="21"/>
        <v>#DIV/0!</v>
      </c>
      <c r="K388" s="18" t="e">
        <f t="shared" si="22"/>
        <v>#DIV/0!</v>
      </c>
      <c r="L388" s="19" t="e">
        <f t="shared" si="23"/>
        <v>#DIV/0!</v>
      </c>
    </row>
    <row r="389" spans="4:12">
      <c r="D389" s="15"/>
      <c r="E389" s="8"/>
      <c r="F389" s="15"/>
      <c r="G389" s="15"/>
      <c r="H389" s="8"/>
      <c r="I389" s="31">
        <f t="shared" si="20"/>
        <v>-1.6270050045516689E-2</v>
      </c>
      <c r="J389" s="17" t="e">
        <f t="shared" si="21"/>
        <v>#DIV/0!</v>
      </c>
      <c r="K389" s="18" t="e">
        <f t="shared" si="22"/>
        <v>#DIV/0!</v>
      </c>
      <c r="L389" s="19" t="e">
        <f t="shared" si="23"/>
        <v>#DIV/0!</v>
      </c>
    </row>
    <row r="390" spans="4:12">
      <c r="D390" s="15"/>
      <c r="E390" s="8"/>
      <c r="F390" s="15"/>
      <c r="G390" s="15"/>
      <c r="H390" s="8"/>
      <c r="I390" s="31">
        <f t="shared" si="20"/>
        <v>-1.6270050045516689E-2</v>
      </c>
      <c r="J390" s="17" t="e">
        <f t="shared" si="21"/>
        <v>#DIV/0!</v>
      </c>
      <c r="K390" s="18" t="e">
        <f t="shared" si="22"/>
        <v>#DIV/0!</v>
      </c>
      <c r="L390" s="19" t="e">
        <f t="shared" si="23"/>
        <v>#DIV/0!</v>
      </c>
    </row>
    <row r="391" spans="4:12">
      <c r="D391" s="15"/>
      <c r="E391" s="8"/>
      <c r="F391" s="15"/>
      <c r="G391" s="15"/>
      <c r="H391" s="8"/>
      <c r="I391" s="31">
        <f t="shared" si="20"/>
        <v>-1.6270050045516689E-2</v>
      </c>
      <c r="J391" s="17" t="e">
        <f t="shared" si="21"/>
        <v>#DIV/0!</v>
      </c>
      <c r="K391" s="18" t="e">
        <f t="shared" si="22"/>
        <v>#DIV/0!</v>
      </c>
      <c r="L391" s="19" t="e">
        <f t="shared" si="23"/>
        <v>#DIV/0!</v>
      </c>
    </row>
    <row r="392" spans="4:12">
      <c r="D392" s="15"/>
      <c r="E392" s="8"/>
      <c r="F392" s="15"/>
      <c r="G392" s="15"/>
      <c r="H392" s="8"/>
      <c r="I392" s="31">
        <f t="shared" si="20"/>
        <v>-1.6270050045516689E-2</v>
      </c>
      <c r="J392" s="17" t="e">
        <f t="shared" si="21"/>
        <v>#DIV/0!</v>
      </c>
      <c r="K392" s="18" t="e">
        <f t="shared" si="22"/>
        <v>#DIV/0!</v>
      </c>
      <c r="L392" s="19" t="e">
        <f t="shared" si="23"/>
        <v>#DIV/0!</v>
      </c>
    </row>
    <row r="393" spans="4:12">
      <c r="D393" s="15"/>
      <c r="E393" s="8"/>
      <c r="F393" s="15"/>
      <c r="G393" s="15"/>
      <c r="H393" s="8"/>
      <c r="I393" s="31">
        <f t="shared" si="20"/>
        <v>-1.6270050045516689E-2</v>
      </c>
      <c r="J393" s="17" t="e">
        <f t="shared" si="21"/>
        <v>#DIV/0!</v>
      </c>
      <c r="K393" s="18" t="e">
        <f t="shared" si="22"/>
        <v>#DIV/0!</v>
      </c>
      <c r="L393" s="19" t="e">
        <f t="shared" si="23"/>
        <v>#DIV/0!</v>
      </c>
    </row>
    <row r="394" spans="4:12">
      <c r="D394" s="15"/>
      <c r="E394" s="8"/>
      <c r="F394" s="15"/>
      <c r="G394" s="15"/>
      <c r="H394" s="8"/>
      <c r="I394" s="31">
        <f t="shared" si="20"/>
        <v>-1.6270050045516689E-2</v>
      </c>
      <c r="J394" s="17" t="e">
        <f t="shared" si="21"/>
        <v>#DIV/0!</v>
      </c>
      <c r="K394" s="18" t="e">
        <f t="shared" si="22"/>
        <v>#DIV/0!</v>
      </c>
      <c r="L394" s="19" t="e">
        <f t="shared" si="23"/>
        <v>#DIV/0!</v>
      </c>
    </row>
    <row r="395" spans="4:12">
      <c r="D395" s="15"/>
      <c r="E395" s="8"/>
      <c r="F395" s="15"/>
      <c r="G395" s="15"/>
      <c r="H395" s="8"/>
      <c r="I395" s="31">
        <f t="shared" si="20"/>
        <v>-1.6270050045516689E-2</v>
      </c>
      <c r="J395" s="17" t="e">
        <f t="shared" si="21"/>
        <v>#DIV/0!</v>
      </c>
      <c r="K395" s="18" t="e">
        <f t="shared" si="22"/>
        <v>#DIV/0!</v>
      </c>
      <c r="L395" s="19" t="e">
        <f t="shared" si="23"/>
        <v>#DIV/0!</v>
      </c>
    </row>
    <row r="396" spans="4:12">
      <c r="D396" s="15"/>
      <c r="E396" s="8"/>
      <c r="F396" s="15"/>
      <c r="G396" s="15"/>
      <c r="H396" s="8"/>
      <c r="I396" s="31">
        <f t="shared" si="20"/>
        <v>-1.6270050045516689E-2</v>
      </c>
      <c r="J396" s="17" t="e">
        <f t="shared" si="21"/>
        <v>#DIV/0!</v>
      </c>
      <c r="K396" s="18" t="e">
        <f t="shared" si="22"/>
        <v>#DIV/0!</v>
      </c>
      <c r="L396" s="19" t="e">
        <f t="shared" si="23"/>
        <v>#DIV/0!</v>
      </c>
    </row>
    <row r="397" spans="4:12">
      <c r="D397" s="15"/>
      <c r="E397" s="8"/>
      <c r="F397" s="15"/>
      <c r="G397" s="15"/>
      <c r="H397" s="8"/>
      <c r="I397" s="31">
        <f t="shared" si="20"/>
        <v>-1.6270050045516689E-2</v>
      </c>
      <c r="J397" s="17" t="e">
        <f t="shared" si="21"/>
        <v>#DIV/0!</v>
      </c>
      <c r="K397" s="18" t="e">
        <f t="shared" si="22"/>
        <v>#DIV/0!</v>
      </c>
      <c r="L397" s="19" t="e">
        <f t="shared" si="23"/>
        <v>#DIV/0!</v>
      </c>
    </row>
    <row r="398" spans="4:12">
      <c r="D398" s="15"/>
      <c r="E398" s="8"/>
      <c r="F398" s="15"/>
      <c r="G398" s="15"/>
      <c r="H398" s="8"/>
      <c r="I398" s="31">
        <f t="shared" si="20"/>
        <v>-1.6270050045516689E-2</v>
      </c>
      <c r="J398" s="17" t="e">
        <f t="shared" si="21"/>
        <v>#DIV/0!</v>
      </c>
      <c r="K398" s="18" t="e">
        <f t="shared" si="22"/>
        <v>#DIV/0!</v>
      </c>
      <c r="L398" s="19" t="e">
        <f t="shared" si="23"/>
        <v>#DIV/0!</v>
      </c>
    </row>
    <row r="399" spans="4:12">
      <c r="D399" s="15"/>
      <c r="E399" s="8"/>
      <c r="F399" s="15"/>
      <c r="G399" s="15"/>
      <c r="H399" s="8"/>
      <c r="I399" s="31">
        <f t="shared" si="20"/>
        <v>-1.6270050045516689E-2</v>
      </c>
      <c r="J399" s="17" t="e">
        <f t="shared" si="21"/>
        <v>#DIV/0!</v>
      </c>
      <c r="K399" s="18" t="e">
        <f t="shared" si="22"/>
        <v>#DIV/0!</v>
      </c>
      <c r="L399" s="19" t="e">
        <f t="shared" si="23"/>
        <v>#DIV/0!</v>
      </c>
    </row>
    <row r="400" spans="4:12">
      <c r="D400" s="15"/>
      <c r="E400" s="8"/>
      <c r="F400" s="15"/>
      <c r="G400" s="15"/>
      <c r="H400" s="8"/>
      <c r="I400" s="31">
        <f t="shared" si="20"/>
        <v>-1.6270050045516689E-2</v>
      </c>
      <c r="J400" s="17" t="e">
        <f t="shared" si="21"/>
        <v>#DIV/0!</v>
      </c>
      <c r="K400" s="18" t="e">
        <f t="shared" si="22"/>
        <v>#DIV/0!</v>
      </c>
      <c r="L400" s="19" t="e">
        <f t="shared" si="23"/>
        <v>#DIV/0!</v>
      </c>
    </row>
    <row r="401" spans="4:12">
      <c r="D401" s="15"/>
      <c r="E401" s="8"/>
      <c r="F401" s="15"/>
      <c r="G401" s="15"/>
      <c r="H401" s="8"/>
      <c r="I401" s="31">
        <f t="shared" ref="I401:I464" si="24">A*F401^2+B*F401+_C</f>
        <v>-1.6270050045516689E-2</v>
      </c>
      <c r="J401" s="17" t="e">
        <f t="shared" si="21"/>
        <v>#DIV/0!</v>
      </c>
      <c r="K401" s="18" t="e">
        <f t="shared" si="22"/>
        <v>#DIV/0!</v>
      </c>
      <c r="L401" s="19" t="e">
        <f t="shared" si="23"/>
        <v>#DIV/0!</v>
      </c>
    </row>
    <row r="402" spans="4:12">
      <c r="D402" s="15"/>
      <c r="E402" s="8"/>
      <c r="F402" s="15"/>
      <c r="G402" s="15"/>
      <c r="H402" s="8"/>
      <c r="I402" s="31">
        <f t="shared" si="24"/>
        <v>-1.6270050045516689E-2</v>
      </c>
      <c r="J402" s="17" t="e">
        <f t="shared" ref="J402:J465" si="25">SQRT(4*D402/1000/3.14/E402/100)*10000</f>
        <v>#DIV/0!</v>
      </c>
      <c r="K402" s="18" t="e">
        <f t="shared" ref="K402:K465" si="26">$D$13/(H402-J402)</f>
        <v>#DIV/0!</v>
      </c>
      <c r="L402" s="19" t="e">
        <f t="shared" ref="L402:L465" si="27">I402*G402*K402*K402*1.4</f>
        <v>#DIV/0!</v>
      </c>
    </row>
    <row r="403" spans="4:12">
      <c r="D403" s="15"/>
      <c r="E403" s="8"/>
      <c r="F403" s="15"/>
      <c r="G403" s="15"/>
      <c r="H403" s="8"/>
      <c r="I403" s="31">
        <f t="shared" si="24"/>
        <v>-1.6270050045516689E-2</v>
      </c>
      <c r="J403" s="17" t="e">
        <f t="shared" si="25"/>
        <v>#DIV/0!</v>
      </c>
      <c r="K403" s="18" t="e">
        <f t="shared" si="26"/>
        <v>#DIV/0!</v>
      </c>
      <c r="L403" s="19" t="e">
        <f t="shared" si="27"/>
        <v>#DIV/0!</v>
      </c>
    </row>
    <row r="404" spans="4:12">
      <c r="D404" s="15"/>
      <c r="E404" s="8"/>
      <c r="F404" s="15"/>
      <c r="G404" s="15"/>
      <c r="H404" s="8"/>
      <c r="I404" s="31">
        <f t="shared" si="24"/>
        <v>-1.6270050045516689E-2</v>
      </c>
      <c r="J404" s="17" t="e">
        <f t="shared" si="25"/>
        <v>#DIV/0!</v>
      </c>
      <c r="K404" s="18" t="e">
        <f t="shared" si="26"/>
        <v>#DIV/0!</v>
      </c>
      <c r="L404" s="19" t="e">
        <f t="shared" si="27"/>
        <v>#DIV/0!</v>
      </c>
    </row>
    <row r="405" spans="4:12">
      <c r="D405" s="15"/>
      <c r="E405" s="8"/>
      <c r="F405" s="15"/>
      <c r="G405" s="15"/>
      <c r="H405" s="8"/>
      <c r="I405" s="31">
        <f t="shared" si="24"/>
        <v>-1.6270050045516689E-2</v>
      </c>
      <c r="J405" s="17" t="e">
        <f t="shared" si="25"/>
        <v>#DIV/0!</v>
      </c>
      <c r="K405" s="18" t="e">
        <f t="shared" si="26"/>
        <v>#DIV/0!</v>
      </c>
      <c r="L405" s="19" t="e">
        <f t="shared" si="27"/>
        <v>#DIV/0!</v>
      </c>
    </row>
    <row r="406" spans="4:12">
      <c r="D406" s="15"/>
      <c r="E406" s="8"/>
      <c r="F406" s="15"/>
      <c r="G406" s="15"/>
      <c r="H406" s="8"/>
      <c r="I406" s="31">
        <f t="shared" si="24"/>
        <v>-1.6270050045516689E-2</v>
      </c>
      <c r="J406" s="17" t="e">
        <f t="shared" si="25"/>
        <v>#DIV/0!</v>
      </c>
      <c r="K406" s="18" t="e">
        <f t="shared" si="26"/>
        <v>#DIV/0!</v>
      </c>
      <c r="L406" s="19" t="e">
        <f t="shared" si="27"/>
        <v>#DIV/0!</v>
      </c>
    </row>
    <row r="407" spans="4:12">
      <c r="D407" s="15"/>
      <c r="E407" s="8"/>
      <c r="F407" s="15"/>
      <c r="G407" s="15"/>
      <c r="H407" s="8"/>
      <c r="I407" s="31">
        <f t="shared" si="24"/>
        <v>-1.6270050045516689E-2</v>
      </c>
      <c r="J407" s="17" t="e">
        <f t="shared" si="25"/>
        <v>#DIV/0!</v>
      </c>
      <c r="K407" s="18" t="e">
        <f t="shared" si="26"/>
        <v>#DIV/0!</v>
      </c>
      <c r="L407" s="19" t="e">
        <f t="shared" si="27"/>
        <v>#DIV/0!</v>
      </c>
    </row>
    <row r="408" spans="4:12">
      <c r="D408" s="15"/>
      <c r="E408" s="8"/>
      <c r="F408" s="15"/>
      <c r="G408" s="15"/>
      <c r="H408" s="8"/>
      <c r="I408" s="31">
        <f t="shared" si="24"/>
        <v>-1.6270050045516689E-2</v>
      </c>
      <c r="J408" s="17" t="e">
        <f t="shared" si="25"/>
        <v>#DIV/0!</v>
      </c>
      <c r="K408" s="18" t="e">
        <f t="shared" si="26"/>
        <v>#DIV/0!</v>
      </c>
      <c r="L408" s="19" t="e">
        <f t="shared" si="27"/>
        <v>#DIV/0!</v>
      </c>
    </row>
    <row r="409" spans="4:12">
      <c r="D409" s="15"/>
      <c r="E409" s="8"/>
      <c r="F409" s="15"/>
      <c r="G409" s="15"/>
      <c r="H409" s="8"/>
      <c r="I409" s="31">
        <f t="shared" si="24"/>
        <v>-1.6270050045516689E-2</v>
      </c>
      <c r="J409" s="17" t="e">
        <f t="shared" si="25"/>
        <v>#DIV/0!</v>
      </c>
      <c r="K409" s="18" t="e">
        <f t="shared" si="26"/>
        <v>#DIV/0!</v>
      </c>
      <c r="L409" s="19" t="e">
        <f t="shared" si="27"/>
        <v>#DIV/0!</v>
      </c>
    </row>
    <row r="410" spans="4:12">
      <c r="D410" s="15"/>
      <c r="E410" s="8"/>
      <c r="F410" s="15"/>
      <c r="G410" s="15"/>
      <c r="H410" s="8"/>
      <c r="I410" s="31">
        <f t="shared" si="24"/>
        <v>-1.6270050045516689E-2</v>
      </c>
      <c r="J410" s="17" t="e">
        <f t="shared" si="25"/>
        <v>#DIV/0!</v>
      </c>
      <c r="K410" s="18" t="e">
        <f t="shared" si="26"/>
        <v>#DIV/0!</v>
      </c>
      <c r="L410" s="19" t="e">
        <f t="shared" si="27"/>
        <v>#DIV/0!</v>
      </c>
    </row>
    <row r="411" spans="4:12">
      <c r="D411" s="15"/>
      <c r="E411" s="8"/>
      <c r="F411" s="15"/>
      <c r="G411" s="15"/>
      <c r="H411" s="8"/>
      <c r="I411" s="31">
        <f t="shared" si="24"/>
        <v>-1.6270050045516689E-2</v>
      </c>
      <c r="J411" s="17" t="e">
        <f t="shared" si="25"/>
        <v>#DIV/0!</v>
      </c>
      <c r="K411" s="18" t="e">
        <f t="shared" si="26"/>
        <v>#DIV/0!</v>
      </c>
      <c r="L411" s="19" t="e">
        <f t="shared" si="27"/>
        <v>#DIV/0!</v>
      </c>
    </row>
    <row r="412" spans="4:12">
      <c r="D412" s="15"/>
      <c r="E412" s="8"/>
      <c r="F412" s="15"/>
      <c r="G412" s="15"/>
      <c r="H412" s="8"/>
      <c r="I412" s="31">
        <f t="shared" si="24"/>
        <v>-1.6270050045516689E-2</v>
      </c>
      <c r="J412" s="17" t="e">
        <f t="shared" si="25"/>
        <v>#DIV/0!</v>
      </c>
      <c r="K412" s="18" t="e">
        <f t="shared" si="26"/>
        <v>#DIV/0!</v>
      </c>
      <c r="L412" s="19" t="e">
        <f t="shared" si="27"/>
        <v>#DIV/0!</v>
      </c>
    </row>
    <row r="413" spans="4:12">
      <c r="D413" s="15"/>
      <c r="E413" s="8"/>
      <c r="F413" s="15"/>
      <c r="G413" s="15"/>
      <c r="H413" s="8"/>
      <c r="I413" s="31">
        <f t="shared" si="24"/>
        <v>-1.6270050045516689E-2</v>
      </c>
      <c r="J413" s="17" t="e">
        <f t="shared" si="25"/>
        <v>#DIV/0!</v>
      </c>
      <c r="K413" s="18" t="e">
        <f t="shared" si="26"/>
        <v>#DIV/0!</v>
      </c>
      <c r="L413" s="19" t="e">
        <f t="shared" si="27"/>
        <v>#DIV/0!</v>
      </c>
    </row>
    <row r="414" spans="4:12">
      <c r="D414" s="15"/>
      <c r="E414" s="8"/>
      <c r="F414" s="15"/>
      <c r="G414" s="15"/>
      <c r="H414" s="8"/>
      <c r="I414" s="31">
        <f t="shared" si="24"/>
        <v>-1.6270050045516689E-2</v>
      </c>
      <c r="J414" s="17" t="e">
        <f t="shared" si="25"/>
        <v>#DIV/0!</v>
      </c>
      <c r="K414" s="18" t="e">
        <f t="shared" si="26"/>
        <v>#DIV/0!</v>
      </c>
      <c r="L414" s="19" t="e">
        <f t="shared" si="27"/>
        <v>#DIV/0!</v>
      </c>
    </row>
    <row r="415" spans="4:12">
      <c r="D415" s="15"/>
      <c r="E415" s="8"/>
      <c r="F415" s="15"/>
      <c r="G415" s="15"/>
      <c r="H415" s="8"/>
      <c r="I415" s="31">
        <f t="shared" si="24"/>
        <v>-1.6270050045516689E-2</v>
      </c>
      <c r="J415" s="17" t="e">
        <f t="shared" si="25"/>
        <v>#DIV/0!</v>
      </c>
      <c r="K415" s="18" t="e">
        <f t="shared" si="26"/>
        <v>#DIV/0!</v>
      </c>
      <c r="L415" s="19" t="e">
        <f t="shared" si="27"/>
        <v>#DIV/0!</v>
      </c>
    </row>
    <row r="416" spans="4:12">
      <c r="D416" s="15"/>
      <c r="E416" s="8"/>
      <c r="F416" s="15"/>
      <c r="G416" s="15"/>
      <c r="H416" s="8"/>
      <c r="I416" s="31">
        <f t="shared" si="24"/>
        <v>-1.6270050045516689E-2</v>
      </c>
      <c r="J416" s="17" t="e">
        <f t="shared" si="25"/>
        <v>#DIV/0!</v>
      </c>
      <c r="K416" s="18" t="e">
        <f t="shared" si="26"/>
        <v>#DIV/0!</v>
      </c>
      <c r="L416" s="19" t="e">
        <f t="shared" si="27"/>
        <v>#DIV/0!</v>
      </c>
    </row>
    <row r="417" spans="4:12">
      <c r="D417" s="15"/>
      <c r="E417" s="8"/>
      <c r="F417" s="15"/>
      <c r="G417" s="15"/>
      <c r="H417" s="8"/>
      <c r="I417" s="31">
        <f t="shared" si="24"/>
        <v>-1.6270050045516689E-2</v>
      </c>
      <c r="J417" s="17" t="e">
        <f t="shared" si="25"/>
        <v>#DIV/0!</v>
      </c>
      <c r="K417" s="18" t="e">
        <f t="shared" si="26"/>
        <v>#DIV/0!</v>
      </c>
      <c r="L417" s="19" t="e">
        <f t="shared" si="27"/>
        <v>#DIV/0!</v>
      </c>
    </row>
    <row r="418" spans="4:12">
      <c r="D418" s="15"/>
      <c r="E418" s="8"/>
      <c r="F418" s="15"/>
      <c r="G418" s="15"/>
      <c r="H418" s="8"/>
      <c r="I418" s="31">
        <f t="shared" si="24"/>
        <v>-1.6270050045516689E-2</v>
      </c>
      <c r="J418" s="17" t="e">
        <f t="shared" si="25"/>
        <v>#DIV/0!</v>
      </c>
      <c r="K418" s="18" t="e">
        <f t="shared" si="26"/>
        <v>#DIV/0!</v>
      </c>
      <c r="L418" s="19" t="e">
        <f t="shared" si="27"/>
        <v>#DIV/0!</v>
      </c>
    </row>
    <row r="419" spans="4:12">
      <c r="D419" s="15"/>
      <c r="E419" s="8"/>
      <c r="F419" s="15"/>
      <c r="G419" s="15"/>
      <c r="H419" s="8"/>
      <c r="I419" s="31">
        <f t="shared" si="24"/>
        <v>-1.6270050045516689E-2</v>
      </c>
      <c r="J419" s="17" t="e">
        <f t="shared" si="25"/>
        <v>#DIV/0!</v>
      </c>
      <c r="K419" s="18" t="e">
        <f t="shared" si="26"/>
        <v>#DIV/0!</v>
      </c>
      <c r="L419" s="19" t="e">
        <f t="shared" si="27"/>
        <v>#DIV/0!</v>
      </c>
    </row>
    <row r="420" spans="4:12">
      <c r="D420" s="15"/>
      <c r="E420" s="8"/>
      <c r="F420" s="15"/>
      <c r="G420" s="15"/>
      <c r="H420" s="8"/>
      <c r="I420" s="31">
        <f t="shared" si="24"/>
        <v>-1.6270050045516689E-2</v>
      </c>
      <c r="J420" s="17" t="e">
        <f t="shared" si="25"/>
        <v>#DIV/0!</v>
      </c>
      <c r="K420" s="18" t="e">
        <f t="shared" si="26"/>
        <v>#DIV/0!</v>
      </c>
      <c r="L420" s="19" t="e">
        <f t="shared" si="27"/>
        <v>#DIV/0!</v>
      </c>
    </row>
    <row r="421" spans="4:12">
      <c r="D421" s="15"/>
      <c r="E421" s="8"/>
      <c r="F421" s="15"/>
      <c r="G421" s="15"/>
      <c r="H421" s="8"/>
      <c r="I421" s="31">
        <f t="shared" si="24"/>
        <v>-1.6270050045516689E-2</v>
      </c>
      <c r="J421" s="17" t="e">
        <f t="shared" si="25"/>
        <v>#DIV/0!</v>
      </c>
      <c r="K421" s="18" t="e">
        <f t="shared" si="26"/>
        <v>#DIV/0!</v>
      </c>
      <c r="L421" s="19" t="e">
        <f t="shared" si="27"/>
        <v>#DIV/0!</v>
      </c>
    </row>
    <row r="422" spans="4:12">
      <c r="D422" s="15"/>
      <c r="E422" s="8"/>
      <c r="F422" s="15"/>
      <c r="G422" s="15"/>
      <c r="H422" s="8"/>
      <c r="I422" s="31">
        <f t="shared" si="24"/>
        <v>-1.6270050045516689E-2</v>
      </c>
      <c r="J422" s="17" t="e">
        <f t="shared" si="25"/>
        <v>#DIV/0!</v>
      </c>
      <c r="K422" s="18" t="e">
        <f t="shared" si="26"/>
        <v>#DIV/0!</v>
      </c>
      <c r="L422" s="19" t="e">
        <f t="shared" si="27"/>
        <v>#DIV/0!</v>
      </c>
    </row>
    <row r="423" spans="4:12">
      <c r="D423" s="15"/>
      <c r="E423" s="8"/>
      <c r="F423" s="15"/>
      <c r="G423" s="15"/>
      <c r="H423" s="8"/>
      <c r="I423" s="31">
        <f t="shared" si="24"/>
        <v>-1.6270050045516689E-2</v>
      </c>
      <c r="J423" s="17" t="e">
        <f t="shared" si="25"/>
        <v>#DIV/0!</v>
      </c>
      <c r="K423" s="18" t="e">
        <f t="shared" si="26"/>
        <v>#DIV/0!</v>
      </c>
      <c r="L423" s="19" t="e">
        <f t="shared" si="27"/>
        <v>#DIV/0!</v>
      </c>
    </row>
    <row r="424" spans="4:12">
      <c r="D424" s="15"/>
      <c r="E424" s="8"/>
      <c r="F424" s="15"/>
      <c r="G424" s="15"/>
      <c r="H424" s="8"/>
      <c r="I424" s="31">
        <f t="shared" si="24"/>
        <v>-1.6270050045516689E-2</v>
      </c>
      <c r="J424" s="17" t="e">
        <f t="shared" si="25"/>
        <v>#DIV/0!</v>
      </c>
      <c r="K424" s="18" t="e">
        <f t="shared" si="26"/>
        <v>#DIV/0!</v>
      </c>
      <c r="L424" s="19" t="e">
        <f t="shared" si="27"/>
        <v>#DIV/0!</v>
      </c>
    </row>
    <row r="425" spans="4:12">
      <c r="D425" s="15"/>
      <c r="E425" s="8"/>
      <c r="F425" s="15"/>
      <c r="G425" s="15"/>
      <c r="H425" s="8"/>
      <c r="I425" s="31">
        <f t="shared" si="24"/>
        <v>-1.6270050045516689E-2</v>
      </c>
      <c r="J425" s="17" t="e">
        <f t="shared" si="25"/>
        <v>#DIV/0!</v>
      </c>
      <c r="K425" s="18" t="e">
        <f t="shared" si="26"/>
        <v>#DIV/0!</v>
      </c>
      <c r="L425" s="19" t="e">
        <f t="shared" si="27"/>
        <v>#DIV/0!</v>
      </c>
    </row>
    <row r="426" spans="4:12">
      <c r="D426" s="15"/>
      <c r="E426" s="8"/>
      <c r="F426" s="15"/>
      <c r="G426" s="15"/>
      <c r="H426" s="8"/>
      <c r="I426" s="31">
        <f t="shared" si="24"/>
        <v>-1.6270050045516689E-2</v>
      </c>
      <c r="J426" s="17" t="e">
        <f t="shared" si="25"/>
        <v>#DIV/0!</v>
      </c>
      <c r="K426" s="18" t="e">
        <f t="shared" si="26"/>
        <v>#DIV/0!</v>
      </c>
      <c r="L426" s="19" t="e">
        <f t="shared" si="27"/>
        <v>#DIV/0!</v>
      </c>
    </row>
    <row r="427" spans="4:12">
      <c r="D427" s="15"/>
      <c r="E427" s="8"/>
      <c r="F427" s="15"/>
      <c r="G427" s="15"/>
      <c r="H427" s="8"/>
      <c r="I427" s="31">
        <f t="shared" si="24"/>
        <v>-1.6270050045516689E-2</v>
      </c>
      <c r="J427" s="17" t="e">
        <f t="shared" si="25"/>
        <v>#DIV/0!</v>
      </c>
      <c r="K427" s="18" t="e">
        <f t="shared" si="26"/>
        <v>#DIV/0!</v>
      </c>
      <c r="L427" s="19" t="e">
        <f t="shared" si="27"/>
        <v>#DIV/0!</v>
      </c>
    </row>
    <row r="428" spans="4:12">
      <c r="D428" s="15"/>
      <c r="E428" s="8"/>
      <c r="F428" s="15"/>
      <c r="G428" s="15"/>
      <c r="H428" s="8"/>
      <c r="I428" s="31">
        <f t="shared" si="24"/>
        <v>-1.6270050045516689E-2</v>
      </c>
      <c r="J428" s="17" t="e">
        <f t="shared" si="25"/>
        <v>#DIV/0!</v>
      </c>
      <c r="K428" s="18" t="e">
        <f t="shared" si="26"/>
        <v>#DIV/0!</v>
      </c>
      <c r="L428" s="19" t="e">
        <f t="shared" si="27"/>
        <v>#DIV/0!</v>
      </c>
    </row>
    <row r="429" spans="4:12">
      <c r="D429" s="15"/>
      <c r="E429" s="8"/>
      <c r="F429" s="15"/>
      <c r="G429" s="15"/>
      <c r="H429" s="8"/>
      <c r="I429" s="31">
        <f t="shared" si="24"/>
        <v>-1.6270050045516689E-2</v>
      </c>
      <c r="J429" s="17" t="e">
        <f t="shared" si="25"/>
        <v>#DIV/0!</v>
      </c>
      <c r="K429" s="18" t="e">
        <f t="shared" si="26"/>
        <v>#DIV/0!</v>
      </c>
      <c r="L429" s="19" t="e">
        <f t="shared" si="27"/>
        <v>#DIV/0!</v>
      </c>
    </row>
    <row r="430" spans="4:12">
      <c r="D430" s="15"/>
      <c r="E430" s="8"/>
      <c r="F430" s="15"/>
      <c r="G430" s="15"/>
      <c r="H430" s="8"/>
      <c r="I430" s="31">
        <f t="shared" si="24"/>
        <v>-1.6270050045516689E-2</v>
      </c>
      <c r="J430" s="17" t="e">
        <f t="shared" si="25"/>
        <v>#DIV/0!</v>
      </c>
      <c r="K430" s="18" t="e">
        <f t="shared" si="26"/>
        <v>#DIV/0!</v>
      </c>
      <c r="L430" s="19" t="e">
        <f t="shared" si="27"/>
        <v>#DIV/0!</v>
      </c>
    </row>
    <row r="431" spans="4:12">
      <c r="D431" s="15"/>
      <c r="E431" s="8"/>
      <c r="F431" s="15"/>
      <c r="G431" s="15"/>
      <c r="H431" s="8"/>
      <c r="I431" s="31">
        <f t="shared" si="24"/>
        <v>-1.6270050045516689E-2</v>
      </c>
      <c r="J431" s="17" t="e">
        <f t="shared" si="25"/>
        <v>#DIV/0!</v>
      </c>
      <c r="K431" s="18" t="e">
        <f t="shared" si="26"/>
        <v>#DIV/0!</v>
      </c>
      <c r="L431" s="19" t="e">
        <f t="shared" si="27"/>
        <v>#DIV/0!</v>
      </c>
    </row>
    <row r="432" spans="4:12">
      <c r="D432" s="15"/>
      <c r="E432" s="8"/>
      <c r="F432" s="15"/>
      <c r="G432" s="15"/>
      <c r="H432" s="8"/>
      <c r="I432" s="31">
        <f t="shared" si="24"/>
        <v>-1.6270050045516689E-2</v>
      </c>
      <c r="J432" s="17" t="e">
        <f t="shared" si="25"/>
        <v>#DIV/0!</v>
      </c>
      <c r="K432" s="18" t="e">
        <f t="shared" si="26"/>
        <v>#DIV/0!</v>
      </c>
      <c r="L432" s="19" t="e">
        <f t="shared" si="27"/>
        <v>#DIV/0!</v>
      </c>
    </row>
    <row r="433" spans="4:12">
      <c r="D433" s="15"/>
      <c r="E433" s="8"/>
      <c r="F433" s="15"/>
      <c r="G433" s="15"/>
      <c r="H433" s="8"/>
      <c r="I433" s="31">
        <f t="shared" si="24"/>
        <v>-1.6270050045516689E-2</v>
      </c>
      <c r="J433" s="17" t="e">
        <f t="shared" si="25"/>
        <v>#DIV/0!</v>
      </c>
      <c r="K433" s="18" t="e">
        <f t="shared" si="26"/>
        <v>#DIV/0!</v>
      </c>
      <c r="L433" s="19" t="e">
        <f t="shared" si="27"/>
        <v>#DIV/0!</v>
      </c>
    </row>
    <row r="434" spans="4:12">
      <c r="D434" s="15"/>
      <c r="E434" s="8"/>
      <c r="F434" s="15"/>
      <c r="G434" s="15"/>
      <c r="H434" s="8"/>
      <c r="I434" s="31">
        <f t="shared" si="24"/>
        <v>-1.6270050045516689E-2</v>
      </c>
      <c r="J434" s="17" t="e">
        <f t="shared" si="25"/>
        <v>#DIV/0!</v>
      </c>
      <c r="K434" s="18" t="e">
        <f t="shared" si="26"/>
        <v>#DIV/0!</v>
      </c>
      <c r="L434" s="19" t="e">
        <f t="shared" si="27"/>
        <v>#DIV/0!</v>
      </c>
    </row>
    <row r="435" spans="4:12">
      <c r="D435" s="15"/>
      <c r="E435" s="8"/>
      <c r="F435" s="15"/>
      <c r="G435" s="15"/>
      <c r="H435" s="8"/>
      <c r="I435" s="31">
        <f t="shared" si="24"/>
        <v>-1.6270050045516689E-2</v>
      </c>
      <c r="J435" s="17" t="e">
        <f t="shared" si="25"/>
        <v>#DIV/0!</v>
      </c>
      <c r="K435" s="18" t="e">
        <f t="shared" si="26"/>
        <v>#DIV/0!</v>
      </c>
      <c r="L435" s="19" t="e">
        <f t="shared" si="27"/>
        <v>#DIV/0!</v>
      </c>
    </row>
    <row r="436" spans="4:12">
      <c r="D436" s="15"/>
      <c r="E436" s="8"/>
      <c r="F436" s="15"/>
      <c r="G436" s="15"/>
      <c r="H436" s="8"/>
      <c r="I436" s="31">
        <f t="shared" si="24"/>
        <v>-1.6270050045516689E-2</v>
      </c>
      <c r="J436" s="17" t="e">
        <f t="shared" si="25"/>
        <v>#DIV/0!</v>
      </c>
      <c r="K436" s="18" t="e">
        <f t="shared" si="26"/>
        <v>#DIV/0!</v>
      </c>
      <c r="L436" s="19" t="e">
        <f t="shared" si="27"/>
        <v>#DIV/0!</v>
      </c>
    </row>
    <row r="437" spans="4:12">
      <c r="D437" s="15"/>
      <c r="E437" s="8"/>
      <c r="F437" s="15"/>
      <c r="G437" s="15"/>
      <c r="H437" s="8"/>
      <c r="I437" s="31">
        <f t="shared" si="24"/>
        <v>-1.6270050045516689E-2</v>
      </c>
      <c r="J437" s="17" t="e">
        <f t="shared" si="25"/>
        <v>#DIV/0!</v>
      </c>
      <c r="K437" s="18" t="e">
        <f t="shared" si="26"/>
        <v>#DIV/0!</v>
      </c>
      <c r="L437" s="19" t="e">
        <f t="shared" si="27"/>
        <v>#DIV/0!</v>
      </c>
    </row>
    <row r="438" spans="4:12">
      <c r="D438" s="15"/>
      <c r="E438" s="8"/>
      <c r="F438" s="15"/>
      <c r="G438" s="15"/>
      <c r="H438" s="8"/>
      <c r="I438" s="31">
        <f t="shared" si="24"/>
        <v>-1.6270050045516689E-2</v>
      </c>
      <c r="J438" s="17" t="e">
        <f t="shared" si="25"/>
        <v>#DIV/0!</v>
      </c>
      <c r="K438" s="18" t="e">
        <f t="shared" si="26"/>
        <v>#DIV/0!</v>
      </c>
      <c r="L438" s="19" t="e">
        <f t="shared" si="27"/>
        <v>#DIV/0!</v>
      </c>
    </row>
    <row r="439" spans="4:12">
      <c r="D439" s="15"/>
      <c r="E439" s="8"/>
      <c r="F439" s="15"/>
      <c r="G439" s="15"/>
      <c r="H439" s="8"/>
      <c r="I439" s="31">
        <f t="shared" si="24"/>
        <v>-1.6270050045516689E-2</v>
      </c>
      <c r="J439" s="17" t="e">
        <f t="shared" si="25"/>
        <v>#DIV/0!</v>
      </c>
      <c r="K439" s="18" t="e">
        <f t="shared" si="26"/>
        <v>#DIV/0!</v>
      </c>
      <c r="L439" s="19" t="e">
        <f t="shared" si="27"/>
        <v>#DIV/0!</v>
      </c>
    </row>
    <row r="440" spans="4:12">
      <c r="D440" s="15"/>
      <c r="E440" s="8"/>
      <c r="F440" s="15"/>
      <c r="G440" s="15"/>
      <c r="H440" s="8"/>
      <c r="I440" s="31">
        <f t="shared" si="24"/>
        <v>-1.6270050045516689E-2</v>
      </c>
      <c r="J440" s="17" t="e">
        <f t="shared" si="25"/>
        <v>#DIV/0!</v>
      </c>
      <c r="K440" s="18" t="e">
        <f t="shared" si="26"/>
        <v>#DIV/0!</v>
      </c>
      <c r="L440" s="19" t="e">
        <f t="shared" si="27"/>
        <v>#DIV/0!</v>
      </c>
    </row>
    <row r="441" spans="4:12">
      <c r="D441" s="15"/>
      <c r="E441" s="8"/>
      <c r="F441" s="15"/>
      <c r="G441" s="15"/>
      <c r="H441" s="8"/>
      <c r="I441" s="31">
        <f t="shared" si="24"/>
        <v>-1.6270050045516689E-2</v>
      </c>
      <c r="J441" s="17" t="e">
        <f t="shared" si="25"/>
        <v>#DIV/0!</v>
      </c>
      <c r="K441" s="18" t="e">
        <f t="shared" si="26"/>
        <v>#DIV/0!</v>
      </c>
      <c r="L441" s="19" t="e">
        <f t="shared" si="27"/>
        <v>#DIV/0!</v>
      </c>
    </row>
    <row r="442" spans="4:12">
      <c r="D442" s="15"/>
      <c r="E442" s="8"/>
      <c r="F442" s="15"/>
      <c r="G442" s="15"/>
      <c r="H442" s="8"/>
      <c r="I442" s="31">
        <f t="shared" si="24"/>
        <v>-1.6270050045516689E-2</v>
      </c>
      <c r="J442" s="17" t="e">
        <f t="shared" si="25"/>
        <v>#DIV/0!</v>
      </c>
      <c r="K442" s="18" t="e">
        <f t="shared" si="26"/>
        <v>#DIV/0!</v>
      </c>
      <c r="L442" s="19" t="e">
        <f t="shared" si="27"/>
        <v>#DIV/0!</v>
      </c>
    </row>
    <row r="443" spans="4:12">
      <c r="D443" s="15"/>
      <c r="E443" s="8"/>
      <c r="F443" s="15"/>
      <c r="G443" s="15"/>
      <c r="H443" s="8"/>
      <c r="I443" s="31">
        <f t="shared" si="24"/>
        <v>-1.6270050045516689E-2</v>
      </c>
      <c r="J443" s="17" t="e">
        <f t="shared" si="25"/>
        <v>#DIV/0!</v>
      </c>
      <c r="K443" s="18" t="e">
        <f t="shared" si="26"/>
        <v>#DIV/0!</v>
      </c>
      <c r="L443" s="19" t="e">
        <f t="shared" si="27"/>
        <v>#DIV/0!</v>
      </c>
    </row>
    <row r="444" spans="4:12">
      <c r="D444" s="15"/>
      <c r="E444" s="8"/>
      <c r="F444" s="15"/>
      <c r="G444" s="15"/>
      <c r="H444" s="8"/>
      <c r="I444" s="31">
        <f t="shared" si="24"/>
        <v>-1.6270050045516689E-2</v>
      </c>
      <c r="J444" s="17" t="e">
        <f t="shared" si="25"/>
        <v>#DIV/0!</v>
      </c>
      <c r="K444" s="18" t="e">
        <f t="shared" si="26"/>
        <v>#DIV/0!</v>
      </c>
      <c r="L444" s="19" t="e">
        <f t="shared" si="27"/>
        <v>#DIV/0!</v>
      </c>
    </row>
    <row r="445" spans="4:12">
      <c r="D445" s="15"/>
      <c r="E445" s="8"/>
      <c r="F445" s="15"/>
      <c r="G445" s="15"/>
      <c r="H445" s="8"/>
      <c r="I445" s="31">
        <f t="shared" si="24"/>
        <v>-1.6270050045516689E-2</v>
      </c>
      <c r="J445" s="17" t="e">
        <f t="shared" si="25"/>
        <v>#DIV/0!</v>
      </c>
      <c r="K445" s="18" t="e">
        <f t="shared" si="26"/>
        <v>#DIV/0!</v>
      </c>
      <c r="L445" s="19" t="e">
        <f t="shared" si="27"/>
        <v>#DIV/0!</v>
      </c>
    </row>
    <row r="446" spans="4:12">
      <c r="D446" s="15"/>
      <c r="E446" s="8"/>
      <c r="F446" s="15"/>
      <c r="G446" s="15"/>
      <c r="H446" s="8"/>
      <c r="I446" s="31">
        <f t="shared" si="24"/>
        <v>-1.6270050045516689E-2</v>
      </c>
      <c r="J446" s="17" t="e">
        <f t="shared" si="25"/>
        <v>#DIV/0!</v>
      </c>
      <c r="K446" s="18" t="e">
        <f t="shared" si="26"/>
        <v>#DIV/0!</v>
      </c>
      <c r="L446" s="19" t="e">
        <f t="shared" si="27"/>
        <v>#DIV/0!</v>
      </c>
    </row>
    <row r="447" spans="4:12">
      <c r="D447" s="15"/>
      <c r="E447" s="8"/>
      <c r="F447" s="15"/>
      <c r="G447" s="15"/>
      <c r="H447" s="8"/>
      <c r="I447" s="31">
        <f t="shared" si="24"/>
        <v>-1.6270050045516689E-2</v>
      </c>
      <c r="J447" s="17" t="e">
        <f t="shared" si="25"/>
        <v>#DIV/0!</v>
      </c>
      <c r="K447" s="18" t="e">
        <f t="shared" si="26"/>
        <v>#DIV/0!</v>
      </c>
      <c r="L447" s="19" t="e">
        <f t="shared" si="27"/>
        <v>#DIV/0!</v>
      </c>
    </row>
    <row r="448" spans="4:12">
      <c r="D448" s="15"/>
      <c r="E448" s="8"/>
      <c r="F448" s="15"/>
      <c r="G448" s="15"/>
      <c r="H448" s="8"/>
      <c r="I448" s="31">
        <f t="shared" si="24"/>
        <v>-1.6270050045516689E-2</v>
      </c>
      <c r="J448" s="17" t="e">
        <f t="shared" si="25"/>
        <v>#DIV/0!</v>
      </c>
      <c r="K448" s="18" t="e">
        <f t="shared" si="26"/>
        <v>#DIV/0!</v>
      </c>
      <c r="L448" s="19" t="e">
        <f t="shared" si="27"/>
        <v>#DIV/0!</v>
      </c>
    </row>
    <row r="449" spans="4:12">
      <c r="D449" s="15"/>
      <c r="E449" s="8"/>
      <c r="F449" s="15"/>
      <c r="G449" s="15"/>
      <c r="H449" s="8"/>
      <c r="I449" s="31">
        <f t="shared" si="24"/>
        <v>-1.6270050045516689E-2</v>
      </c>
      <c r="J449" s="17" t="e">
        <f t="shared" si="25"/>
        <v>#DIV/0!</v>
      </c>
      <c r="K449" s="18" t="e">
        <f t="shared" si="26"/>
        <v>#DIV/0!</v>
      </c>
      <c r="L449" s="19" t="e">
        <f t="shared" si="27"/>
        <v>#DIV/0!</v>
      </c>
    </row>
    <row r="450" spans="4:12">
      <c r="D450" s="15"/>
      <c r="E450" s="8"/>
      <c r="F450" s="15"/>
      <c r="G450" s="15"/>
      <c r="H450" s="8"/>
      <c r="I450" s="31">
        <f t="shared" si="24"/>
        <v>-1.6270050045516689E-2</v>
      </c>
      <c r="J450" s="17" t="e">
        <f t="shared" si="25"/>
        <v>#DIV/0!</v>
      </c>
      <c r="K450" s="18" t="e">
        <f t="shared" si="26"/>
        <v>#DIV/0!</v>
      </c>
      <c r="L450" s="19" t="e">
        <f t="shared" si="27"/>
        <v>#DIV/0!</v>
      </c>
    </row>
    <row r="451" spans="4:12">
      <c r="D451" s="15"/>
      <c r="E451" s="8"/>
      <c r="F451" s="15"/>
      <c r="G451" s="15"/>
      <c r="H451" s="8"/>
      <c r="I451" s="31">
        <f t="shared" si="24"/>
        <v>-1.6270050045516689E-2</v>
      </c>
      <c r="J451" s="17" t="e">
        <f t="shared" si="25"/>
        <v>#DIV/0!</v>
      </c>
      <c r="K451" s="18" t="e">
        <f t="shared" si="26"/>
        <v>#DIV/0!</v>
      </c>
      <c r="L451" s="19" t="e">
        <f t="shared" si="27"/>
        <v>#DIV/0!</v>
      </c>
    </row>
    <row r="452" spans="4:12">
      <c r="D452" s="15"/>
      <c r="E452" s="8"/>
      <c r="F452" s="15"/>
      <c r="G452" s="15"/>
      <c r="H452" s="8"/>
      <c r="I452" s="31">
        <f t="shared" si="24"/>
        <v>-1.6270050045516689E-2</v>
      </c>
      <c r="J452" s="17" t="e">
        <f t="shared" si="25"/>
        <v>#DIV/0!</v>
      </c>
      <c r="K452" s="18" t="e">
        <f t="shared" si="26"/>
        <v>#DIV/0!</v>
      </c>
      <c r="L452" s="19" t="e">
        <f t="shared" si="27"/>
        <v>#DIV/0!</v>
      </c>
    </row>
    <row r="453" spans="4:12">
      <c r="D453" s="15"/>
      <c r="E453" s="8"/>
      <c r="F453" s="15"/>
      <c r="G453" s="15"/>
      <c r="H453" s="8"/>
      <c r="I453" s="31">
        <f t="shared" si="24"/>
        <v>-1.6270050045516689E-2</v>
      </c>
      <c r="J453" s="17" t="e">
        <f t="shared" si="25"/>
        <v>#DIV/0!</v>
      </c>
      <c r="K453" s="18" t="e">
        <f t="shared" si="26"/>
        <v>#DIV/0!</v>
      </c>
      <c r="L453" s="19" t="e">
        <f t="shared" si="27"/>
        <v>#DIV/0!</v>
      </c>
    </row>
    <row r="454" spans="4:12">
      <c r="D454" s="15"/>
      <c r="E454" s="8"/>
      <c r="F454" s="15"/>
      <c r="G454" s="15"/>
      <c r="H454" s="8"/>
      <c r="I454" s="31">
        <f t="shared" si="24"/>
        <v>-1.6270050045516689E-2</v>
      </c>
      <c r="J454" s="17" t="e">
        <f t="shared" si="25"/>
        <v>#DIV/0!</v>
      </c>
      <c r="K454" s="18" t="e">
        <f t="shared" si="26"/>
        <v>#DIV/0!</v>
      </c>
      <c r="L454" s="19" t="e">
        <f t="shared" si="27"/>
        <v>#DIV/0!</v>
      </c>
    </row>
    <row r="455" spans="4:12">
      <c r="D455" s="15"/>
      <c r="E455" s="8"/>
      <c r="F455" s="15"/>
      <c r="G455" s="15"/>
      <c r="H455" s="8"/>
      <c r="I455" s="31">
        <f t="shared" si="24"/>
        <v>-1.6270050045516689E-2</v>
      </c>
      <c r="J455" s="17" t="e">
        <f t="shared" si="25"/>
        <v>#DIV/0!</v>
      </c>
      <c r="K455" s="18" t="e">
        <f t="shared" si="26"/>
        <v>#DIV/0!</v>
      </c>
      <c r="L455" s="19" t="e">
        <f t="shared" si="27"/>
        <v>#DIV/0!</v>
      </c>
    </row>
    <row r="456" spans="4:12">
      <c r="D456" s="15"/>
      <c r="E456" s="8"/>
      <c r="F456" s="15"/>
      <c r="G456" s="15"/>
      <c r="H456" s="8"/>
      <c r="I456" s="31">
        <f t="shared" si="24"/>
        <v>-1.6270050045516689E-2</v>
      </c>
      <c r="J456" s="17" t="e">
        <f t="shared" si="25"/>
        <v>#DIV/0!</v>
      </c>
      <c r="K456" s="18" t="e">
        <f t="shared" si="26"/>
        <v>#DIV/0!</v>
      </c>
      <c r="L456" s="19" t="e">
        <f t="shared" si="27"/>
        <v>#DIV/0!</v>
      </c>
    </row>
    <row r="457" spans="4:12">
      <c r="D457" s="15"/>
      <c r="E457" s="8"/>
      <c r="F457" s="15"/>
      <c r="G457" s="15"/>
      <c r="H457" s="8"/>
      <c r="I457" s="31">
        <f t="shared" si="24"/>
        <v>-1.6270050045516689E-2</v>
      </c>
      <c r="J457" s="17" t="e">
        <f t="shared" si="25"/>
        <v>#DIV/0!</v>
      </c>
      <c r="K457" s="18" t="e">
        <f t="shared" si="26"/>
        <v>#DIV/0!</v>
      </c>
      <c r="L457" s="19" t="e">
        <f t="shared" si="27"/>
        <v>#DIV/0!</v>
      </c>
    </row>
    <row r="458" spans="4:12">
      <c r="D458" s="15"/>
      <c r="E458" s="8"/>
      <c r="F458" s="15"/>
      <c r="G458" s="15"/>
      <c r="H458" s="8"/>
      <c r="I458" s="31">
        <f t="shared" si="24"/>
        <v>-1.6270050045516689E-2</v>
      </c>
      <c r="J458" s="17" t="e">
        <f t="shared" si="25"/>
        <v>#DIV/0!</v>
      </c>
      <c r="K458" s="18" t="e">
        <f t="shared" si="26"/>
        <v>#DIV/0!</v>
      </c>
      <c r="L458" s="19" t="e">
        <f t="shared" si="27"/>
        <v>#DIV/0!</v>
      </c>
    </row>
    <row r="459" spans="4:12">
      <c r="D459" s="15"/>
      <c r="E459" s="8"/>
      <c r="F459" s="15"/>
      <c r="G459" s="15"/>
      <c r="H459" s="8"/>
      <c r="I459" s="31">
        <f t="shared" si="24"/>
        <v>-1.6270050045516689E-2</v>
      </c>
      <c r="J459" s="17" t="e">
        <f t="shared" si="25"/>
        <v>#DIV/0!</v>
      </c>
      <c r="K459" s="18" t="e">
        <f t="shared" si="26"/>
        <v>#DIV/0!</v>
      </c>
      <c r="L459" s="19" t="e">
        <f t="shared" si="27"/>
        <v>#DIV/0!</v>
      </c>
    </row>
    <row r="460" spans="4:12">
      <c r="D460" s="15"/>
      <c r="E460" s="8"/>
      <c r="F460" s="15"/>
      <c r="G460" s="15"/>
      <c r="H460" s="8"/>
      <c r="I460" s="31">
        <f t="shared" si="24"/>
        <v>-1.6270050045516689E-2</v>
      </c>
      <c r="J460" s="17" t="e">
        <f t="shared" si="25"/>
        <v>#DIV/0!</v>
      </c>
      <c r="K460" s="18" t="e">
        <f t="shared" si="26"/>
        <v>#DIV/0!</v>
      </c>
      <c r="L460" s="19" t="e">
        <f t="shared" si="27"/>
        <v>#DIV/0!</v>
      </c>
    </row>
    <row r="461" spans="4:12">
      <c r="D461" s="15"/>
      <c r="E461" s="8"/>
      <c r="F461" s="15"/>
      <c r="G461" s="15"/>
      <c r="H461" s="8"/>
      <c r="I461" s="31">
        <f t="shared" si="24"/>
        <v>-1.6270050045516689E-2</v>
      </c>
      <c r="J461" s="17" t="e">
        <f t="shared" si="25"/>
        <v>#DIV/0!</v>
      </c>
      <c r="K461" s="18" t="e">
        <f t="shared" si="26"/>
        <v>#DIV/0!</v>
      </c>
      <c r="L461" s="19" t="e">
        <f t="shared" si="27"/>
        <v>#DIV/0!</v>
      </c>
    </row>
    <row r="462" spans="4:12">
      <c r="D462" s="15"/>
      <c r="E462" s="8"/>
      <c r="F462" s="15"/>
      <c r="G462" s="15"/>
      <c r="H462" s="8"/>
      <c r="I462" s="31">
        <f t="shared" si="24"/>
        <v>-1.6270050045516689E-2</v>
      </c>
      <c r="J462" s="17" t="e">
        <f t="shared" si="25"/>
        <v>#DIV/0!</v>
      </c>
      <c r="K462" s="18" t="e">
        <f t="shared" si="26"/>
        <v>#DIV/0!</v>
      </c>
      <c r="L462" s="19" t="e">
        <f t="shared" si="27"/>
        <v>#DIV/0!</v>
      </c>
    </row>
    <row r="463" spans="4:12">
      <c r="D463" s="15"/>
      <c r="E463" s="8"/>
      <c r="F463" s="15"/>
      <c r="G463" s="15"/>
      <c r="H463" s="8"/>
      <c r="I463" s="31">
        <f t="shared" si="24"/>
        <v>-1.6270050045516689E-2</v>
      </c>
      <c r="J463" s="17" t="e">
        <f t="shared" si="25"/>
        <v>#DIV/0!</v>
      </c>
      <c r="K463" s="18" t="e">
        <f t="shared" si="26"/>
        <v>#DIV/0!</v>
      </c>
      <c r="L463" s="19" t="e">
        <f t="shared" si="27"/>
        <v>#DIV/0!</v>
      </c>
    </row>
    <row r="464" spans="4:12">
      <c r="D464" s="15"/>
      <c r="E464" s="8"/>
      <c r="F464" s="15"/>
      <c r="G464" s="15"/>
      <c r="H464" s="8"/>
      <c r="I464" s="31">
        <f t="shared" si="24"/>
        <v>-1.6270050045516689E-2</v>
      </c>
      <c r="J464" s="17" t="e">
        <f t="shared" si="25"/>
        <v>#DIV/0!</v>
      </c>
      <c r="K464" s="18" t="e">
        <f t="shared" si="26"/>
        <v>#DIV/0!</v>
      </c>
      <c r="L464" s="19" t="e">
        <f t="shared" si="27"/>
        <v>#DIV/0!</v>
      </c>
    </row>
    <row r="465" spans="4:12">
      <c r="D465" s="15"/>
      <c r="E465" s="8"/>
      <c r="F465" s="15"/>
      <c r="G465" s="15"/>
      <c r="H465" s="8"/>
      <c r="I465" s="31">
        <f t="shared" ref="I465:I519" si="28">A*F465^2+B*F465+_C</f>
        <v>-1.6270050045516689E-2</v>
      </c>
      <c r="J465" s="17" t="e">
        <f t="shared" si="25"/>
        <v>#DIV/0!</v>
      </c>
      <c r="K465" s="18" t="e">
        <f t="shared" si="26"/>
        <v>#DIV/0!</v>
      </c>
      <c r="L465" s="19" t="e">
        <f t="shared" si="27"/>
        <v>#DIV/0!</v>
      </c>
    </row>
    <row r="466" spans="4:12">
      <c r="D466" s="15"/>
      <c r="E466" s="8"/>
      <c r="F466" s="15"/>
      <c r="G466" s="15"/>
      <c r="H466" s="8"/>
      <c r="I466" s="31">
        <f t="shared" si="28"/>
        <v>-1.6270050045516689E-2</v>
      </c>
      <c r="J466" s="17" t="e">
        <f t="shared" ref="J466:J519" si="29">SQRT(4*D466/1000/3.14/E466/100)*10000</f>
        <v>#DIV/0!</v>
      </c>
      <c r="K466" s="18" t="e">
        <f t="shared" ref="K466:K519" si="30">$D$13/(H466-J466)</f>
        <v>#DIV/0!</v>
      </c>
      <c r="L466" s="19" t="e">
        <f t="shared" ref="L466:L519" si="31">I466*G466*K466*K466*1.4</f>
        <v>#DIV/0!</v>
      </c>
    </row>
    <row r="467" spans="4:12">
      <c r="D467" s="15"/>
      <c r="E467" s="8"/>
      <c r="F467" s="15"/>
      <c r="G467" s="15"/>
      <c r="H467" s="8"/>
      <c r="I467" s="31">
        <f t="shared" si="28"/>
        <v>-1.6270050045516689E-2</v>
      </c>
      <c r="J467" s="17" t="e">
        <f t="shared" si="29"/>
        <v>#DIV/0!</v>
      </c>
      <c r="K467" s="18" t="e">
        <f t="shared" si="30"/>
        <v>#DIV/0!</v>
      </c>
      <c r="L467" s="19" t="e">
        <f t="shared" si="31"/>
        <v>#DIV/0!</v>
      </c>
    </row>
    <row r="468" spans="4:12">
      <c r="D468" s="15"/>
      <c r="E468" s="8"/>
      <c r="F468" s="15"/>
      <c r="G468" s="15"/>
      <c r="H468" s="8"/>
      <c r="I468" s="31">
        <f t="shared" si="28"/>
        <v>-1.6270050045516689E-2</v>
      </c>
      <c r="J468" s="17" t="e">
        <f t="shared" si="29"/>
        <v>#DIV/0!</v>
      </c>
      <c r="K468" s="18" t="e">
        <f t="shared" si="30"/>
        <v>#DIV/0!</v>
      </c>
      <c r="L468" s="19" t="e">
        <f t="shared" si="31"/>
        <v>#DIV/0!</v>
      </c>
    </row>
    <row r="469" spans="4:12">
      <c r="D469" s="15"/>
      <c r="E469" s="8"/>
      <c r="F469" s="15"/>
      <c r="G469" s="15"/>
      <c r="H469" s="8"/>
      <c r="I469" s="31">
        <f t="shared" si="28"/>
        <v>-1.6270050045516689E-2</v>
      </c>
      <c r="J469" s="17" t="e">
        <f t="shared" si="29"/>
        <v>#DIV/0!</v>
      </c>
      <c r="K469" s="18" t="e">
        <f t="shared" si="30"/>
        <v>#DIV/0!</v>
      </c>
      <c r="L469" s="19" t="e">
        <f t="shared" si="31"/>
        <v>#DIV/0!</v>
      </c>
    </row>
    <row r="470" spans="4:12">
      <c r="D470" s="15"/>
      <c r="E470" s="8"/>
      <c r="F470" s="15"/>
      <c r="G470" s="15"/>
      <c r="H470" s="8"/>
      <c r="I470" s="31">
        <f t="shared" si="28"/>
        <v>-1.6270050045516689E-2</v>
      </c>
      <c r="J470" s="17" t="e">
        <f t="shared" si="29"/>
        <v>#DIV/0!</v>
      </c>
      <c r="K470" s="18" t="e">
        <f t="shared" si="30"/>
        <v>#DIV/0!</v>
      </c>
      <c r="L470" s="19" t="e">
        <f t="shared" si="31"/>
        <v>#DIV/0!</v>
      </c>
    </row>
    <row r="471" spans="4:12">
      <c r="D471" s="15"/>
      <c r="E471" s="8"/>
      <c r="F471" s="15"/>
      <c r="G471" s="15"/>
      <c r="H471" s="8"/>
      <c r="I471" s="31">
        <f t="shared" si="28"/>
        <v>-1.6270050045516689E-2</v>
      </c>
      <c r="J471" s="17" t="e">
        <f t="shared" si="29"/>
        <v>#DIV/0!</v>
      </c>
      <c r="K471" s="18" t="e">
        <f t="shared" si="30"/>
        <v>#DIV/0!</v>
      </c>
      <c r="L471" s="19" t="e">
        <f t="shared" si="31"/>
        <v>#DIV/0!</v>
      </c>
    </row>
    <row r="472" spans="4:12">
      <c r="D472" s="15"/>
      <c r="E472" s="8"/>
      <c r="F472" s="15"/>
      <c r="G472" s="15"/>
      <c r="H472" s="8"/>
      <c r="I472" s="31">
        <f t="shared" si="28"/>
        <v>-1.6270050045516689E-2</v>
      </c>
      <c r="J472" s="17" t="e">
        <f t="shared" si="29"/>
        <v>#DIV/0!</v>
      </c>
      <c r="K472" s="18" t="e">
        <f t="shared" si="30"/>
        <v>#DIV/0!</v>
      </c>
      <c r="L472" s="19" t="e">
        <f t="shared" si="31"/>
        <v>#DIV/0!</v>
      </c>
    </row>
    <row r="473" spans="4:12">
      <c r="D473" s="15"/>
      <c r="E473" s="8"/>
      <c r="F473" s="15"/>
      <c r="G473" s="15"/>
      <c r="H473" s="8"/>
      <c r="I473" s="31">
        <f t="shared" si="28"/>
        <v>-1.6270050045516689E-2</v>
      </c>
      <c r="J473" s="17" t="e">
        <f t="shared" si="29"/>
        <v>#DIV/0!</v>
      </c>
      <c r="K473" s="18" t="e">
        <f t="shared" si="30"/>
        <v>#DIV/0!</v>
      </c>
      <c r="L473" s="19" t="e">
        <f t="shared" si="31"/>
        <v>#DIV/0!</v>
      </c>
    </row>
    <row r="474" spans="4:12">
      <c r="D474" s="15"/>
      <c r="E474" s="8"/>
      <c r="F474" s="15"/>
      <c r="G474" s="15"/>
      <c r="H474" s="8"/>
      <c r="I474" s="31">
        <f t="shared" si="28"/>
        <v>-1.6270050045516689E-2</v>
      </c>
      <c r="J474" s="17" t="e">
        <f t="shared" si="29"/>
        <v>#DIV/0!</v>
      </c>
      <c r="K474" s="18" t="e">
        <f t="shared" si="30"/>
        <v>#DIV/0!</v>
      </c>
      <c r="L474" s="19" t="e">
        <f t="shared" si="31"/>
        <v>#DIV/0!</v>
      </c>
    </row>
    <row r="475" spans="4:12">
      <c r="D475" s="15"/>
      <c r="E475" s="8"/>
      <c r="F475" s="15"/>
      <c r="G475" s="15"/>
      <c r="H475" s="8"/>
      <c r="I475" s="31">
        <f t="shared" si="28"/>
        <v>-1.6270050045516689E-2</v>
      </c>
      <c r="J475" s="17" t="e">
        <f t="shared" si="29"/>
        <v>#DIV/0!</v>
      </c>
      <c r="K475" s="18" t="e">
        <f t="shared" si="30"/>
        <v>#DIV/0!</v>
      </c>
      <c r="L475" s="19" t="e">
        <f t="shared" si="31"/>
        <v>#DIV/0!</v>
      </c>
    </row>
    <row r="476" spans="4:12">
      <c r="D476" s="15"/>
      <c r="E476" s="8"/>
      <c r="F476" s="15"/>
      <c r="G476" s="15"/>
      <c r="H476" s="8"/>
      <c r="I476" s="31">
        <f t="shared" si="28"/>
        <v>-1.6270050045516689E-2</v>
      </c>
      <c r="J476" s="17" t="e">
        <f t="shared" si="29"/>
        <v>#DIV/0!</v>
      </c>
      <c r="K476" s="18" t="e">
        <f t="shared" si="30"/>
        <v>#DIV/0!</v>
      </c>
      <c r="L476" s="19" t="e">
        <f t="shared" si="31"/>
        <v>#DIV/0!</v>
      </c>
    </row>
    <row r="477" spans="4:12">
      <c r="D477" s="15"/>
      <c r="E477" s="8"/>
      <c r="F477" s="15"/>
      <c r="G477" s="15"/>
      <c r="H477" s="8"/>
      <c r="I477" s="31">
        <f t="shared" si="28"/>
        <v>-1.6270050045516689E-2</v>
      </c>
      <c r="J477" s="17" t="e">
        <f t="shared" si="29"/>
        <v>#DIV/0!</v>
      </c>
      <c r="K477" s="18" t="e">
        <f t="shared" si="30"/>
        <v>#DIV/0!</v>
      </c>
      <c r="L477" s="19" t="e">
        <f t="shared" si="31"/>
        <v>#DIV/0!</v>
      </c>
    </row>
    <row r="478" spans="4:12">
      <c r="D478" s="15"/>
      <c r="E478" s="8"/>
      <c r="F478" s="15"/>
      <c r="G478" s="15"/>
      <c r="H478" s="8"/>
      <c r="I478" s="31">
        <f t="shared" si="28"/>
        <v>-1.6270050045516689E-2</v>
      </c>
      <c r="J478" s="17" t="e">
        <f t="shared" si="29"/>
        <v>#DIV/0!</v>
      </c>
      <c r="K478" s="18" t="e">
        <f t="shared" si="30"/>
        <v>#DIV/0!</v>
      </c>
      <c r="L478" s="19" t="e">
        <f t="shared" si="31"/>
        <v>#DIV/0!</v>
      </c>
    </row>
    <row r="479" spans="4:12">
      <c r="D479" s="15"/>
      <c r="E479" s="8"/>
      <c r="F479" s="15"/>
      <c r="G479" s="15"/>
      <c r="H479" s="8"/>
      <c r="I479" s="31">
        <f t="shared" si="28"/>
        <v>-1.6270050045516689E-2</v>
      </c>
      <c r="J479" s="17" t="e">
        <f t="shared" si="29"/>
        <v>#DIV/0!</v>
      </c>
      <c r="K479" s="18" t="e">
        <f t="shared" si="30"/>
        <v>#DIV/0!</v>
      </c>
      <c r="L479" s="19" t="e">
        <f t="shared" si="31"/>
        <v>#DIV/0!</v>
      </c>
    </row>
    <row r="480" spans="4:12">
      <c r="D480" s="15"/>
      <c r="E480" s="8"/>
      <c r="F480" s="15"/>
      <c r="G480" s="15"/>
      <c r="H480" s="8"/>
      <c r="I480" s="31">
        <f t="shared" si="28"/>
        <v>-1.6270050045516689E-2</v>
      </c>
      <c r="J480" s="17" t="e">
        <f t="shared" si="29"/>
        <v>#DIV/0!</v>
      </c>
      <c r="K480" s="18" t="e">
        <f t="shared" si="30"/>
        <v>#DIV/0!</v>
      </c>
      <c r="L480" s="19" t="e">
        <f t="shared" si="31"/>
        <v>#DIV/0!</v>
      </c>
    </row>
    <row r="481" spans="4:12">
      <c r="D481" s="15"/>
      <c r="E481" s="8"/>
      <c r="F481" s="15"/>
      <c r="G481" s="15"/>
      <c r="H481" s="8"/>
      <c r="I481" s="31">
        <f t="shared" si="28"/>
        <v>-1.6270050045516689E-2</v>
      </c>
      <c r="J481" s="17" t="e">
        <f t="shared" si="29"/>
        <v>#DIV/0!</v>
      </c>
      <c r="K481" s="18" t="e">
        <f t="shared" si="30"/>
        <v>#DIV/0!</v>
      </c>
      <c r="L481" s="19" t="e">
        <f t="shared" si="31"/>
        <v>#DIV/0!</v>
      </c>
    </row>
    <row r="482" spans="4:12">
      <c r="D482" s="15"/>
      <c r="E482" s="8"/>
      <c r="F482" s="15"/>
      <c r="G482" s="15"/>
      <c r="H482" s="8"/>
      <c r="I482" s="31">
        <f t="shared" si="28"/>
        <v>-1.6270050045516689E-2</v>
      </c>
      <c r="J482" s="17" t="e">
        <f t="shared" si="29"/>
        <v>#DIV/0!</v>
      </c>
      <c r="K482" s="18" t="e">
        <f t="shared" si="30"/>
        <v>#DIV/0!</v>
      </c>
      <c r="L482" s="19" t="e">
        <f t="shared" si="31"/>
        <v>#DIV/0!</v>
      </c>
    </row>
    <row r="483" spans="4:12">
      <c r="D483" s="15"/>
      <c r="E483" s="8"/>
      <c r="F483" s="15"/>
      <c r="G483" s="15"/>
      <c r="H483" s="8"/>
      <c r="I483" s="31">
        <f t="shared" si="28"/>
        <v>-1.6270050045516689E-2</v>
      </c>
      <c r="J483" s="17" t="e">
        <f t="shared" si="29"/>
        <v>#DIV/0!</v>
      </c>
      <c r="K483" s="18" t="e">
        <f t="shared" si="30"/>
        <v>#DIV/0!</v>
      </c>
      <c r="L483" s="19" t="e">
        <f t="shared" si="31"/>
        <v>#DIV/0!</v>
      </c>
    </row>
    <row r="484" spans="4:12">
      <c r="D484" s="15"/>
      <c r="E484" s="8"/>
      <c r="F484" s="15"/>
      <c r="G484" s="15"/>
      <c r="H484" s="8"/>
      <c r="I484" s="31">
        <f t="shared" si="28"/>
        <v>-1.6270050045516689E-2</v>
      </c>
      <c r="J484" s="17" t="e">
        <f t="shared" si="29"/>
        <v>#DIV/0!</v>
      </c>
      <c r="K484" s="18" t="e">
        <f t="shared" si="30"/>
        <v>#DIV/0!</v>
      </c>
      <c r="L484" s="19" t="e">
        <f t="shared" si="31"/>
        <v>#DIV/0!</v>
      </c>
    </row>
    <row r="485" spans="4:12">
      <c r="D485" s="15"/>
      <c r="E485" s="8"/>
      <c r="F485" s="15"/>
      <c r="G485" s="15"/>
      <c r="H485" s="8"/>
      <c r="I485" s="31">
        <f t="shared" si="28"/>
        <v>-1.6270050045516689E-2</v>
      </c>
      <c r="J485" s="17" t="e">
        <f t="shared" si="29"/>
        <v>#DIV/0!</v>
      </c>
      <c r="K485" s="18" t="e">
        <f t="shared" si="30"/>
        <v>#DIV/0!</v>
      </c>
      <c r="L485" s="19" t="e">
        <f t="shared" si="31"/>
        <v>#DIV/0!</v>
      </c>
    </row>
    <row r="486" spans="4:12">
      <c r="D486" s="15"/>
      <c r="E486" s="8"/>
      <c r="F486" s="15"/>
      <c r="G486" s="15"/>
      <c r="H486" s="8"/>
      <c r="I486" s="31">
        <f t="shared" si="28"/>
        <v>-1.6270050045516689E-2</v>
      </c>
      <c r="J486" s="17" t="e">
        <f t="shared" si="29"/>
        <v>#DIV/0!</v>
      </c>
      <c r="K486" s="18" t="e">
        <f t="shared" si="30"/>
        <v>#DIV/0!</v>
      </c>
      <c r="L486" s="19" t="e">
        <f t="shared" si="31"/>
        <v>#DIV/0!</v>
      </c>
    </row>
    <row r="487" spans="4:12">
      <c r="D487" s="15"/>
      <c r="E487" s="8"/>
      <c r="F487" s="15"/>
      <c r="G487" s="15"/>
      <c r="H487" s="8"/>
      <c r="I487" s="31">
        <f t="shared" si="28"/>
        <v>-1.6270050045516689E-2</v>
      </c>
      <c r="J487" s="17" t="e">
        <f t="shared" si="29"/>
        <v>#DIV/0!</v>
      </c>
      <c r="K487" s="18" t="e">
        <f t="shared" si="30"/>
        <v>#DIV/0!</v>
      </c>
      <c r="L487" s="19" t="e">
        <f t="shared" si="31"/>
        <v>#DIV/0!</v>
      </c>
    </row>
    <row r="488" spans="4:12">
      <c r="D488" s="15"/>
      <c r="E488" s="8"/>
      <c r="F488" s="15"/>
      <c r="G488" s="15"/>
      <c r="H488" s="8"/>
      <c r="I488" s="31">
        <f t="shared" si="28"/>
        <v>-1.6270050045516689E-2</v>
      </c>
      <c r="J488" s="17" t="e">
        <f t="shared" si="29"/>
        <v>#DIV/0!</v>
      </c>
      <c r="K488" s="18" t="e">
        <f t="shared" si="30"/>
        <v>#DIV/0!</v>
      </c>
      <c r="L488" s="19" t="e">
        <f t="shared" si="31"/>
        <v>#DIV/0!</v>
      </c>
    </row>
    <row r="489" spans="4:12">
      <c r="D489" s="15"/>
      <c r="E489" s="8"/>
      <c r="F489" s="15"/>
      <c r="G489" s="15"/>
      <c r="H489" s="8"/>
      <c r="I489" s="31">
        <f t="shared" si="28"/>
        <v>-1.6270050045516689E-2</v>
      </c>
      <c r="J489" s="17" t="e">
        <f t="shared" si="29"/>
        <v>#DIV/0!</v>
      </c>
      <c r="K489" s="18" t="e">
        <f t="shared" si="30"/>
        <v>#DIV/0!</v>
      </c>
      <c r="L489" s="19" t="e">
        <f t="shared" si="31"/>
        <v>#DIV/0!</v>
      </c>
    </row>
    <row r="490" spans="4:12">
      <c r="D490" s="15"/>
      <c r="E490" s="8"/>
      <c r="F490" s="15"/>
      <c r="G490" s="15"/>
      <c r="H490" s="8"/>
      <c r="I490" s="31">
        <f t="shared" si="28"/>
        <v>-1.6270050045516689E-2</v>
      </c>
      <c r="J490" s="17" t="e">
        <f t="shared" si="29"/>
        <v>#DIV/0!</v>
      </c>
      <c r="K490" s="18" t="e">
        <f t="shared" si="30"/>
        <v>#DIV/0!</v>
      </c>
      <c r="L490" s="19" t="e">
        <f t="shared" si="31"/>
        <v>#DIV/0!</v>
      </c>
    </row>
    <row r="491" spans="4:12">
      <c r="D491" s="15"/>
      <c r="E491" s="8"/>
      <c r="F491" s="15"/>
      <c r="G491" s="15"/>
      <c r="H491" s="8"/>
      <c r="I491" s="31">
        <f t="shared" si="28"/>
        <v>-1.6270050045516689E-2</v>
      </c>
      <c r="J491" s="17" t="e">
        <f t="shared" si="29"/>
        <v>#DIV/0!</v>
      </c>
      <c r="K491" s="18" t="e">
        <f t="shared" si="30"/>
        <v>#DIV/0!</v>
      </c>
      <c r="L491" s="19" t="e">
        <f t="shared" si="31"/>
        <v>#DIV/0!</v>
      </c>
    </row>
    <row r="492" spans="4:12">
      <c r="D492" s="15"/>
      <c r="E492" s="8"/>
      <c r="F492" s="15"/>
      <c r="G492" s="15"/>
      <c r="H492" s="8"/>
      <c r="I492" s="31">
        <f t="shared" si="28"/>
        <v>-1.6270050045516689E-2</v>
      </c>
      <c r="J492" s="17" t="e">
        <f t="shared" si="29"/>
        <v>#DIV/0!</v>
      </c>
      <c r="K492" s="18" t="e">
        <f t="shared" si="30"/>
        <v>#DIV/0!</v>
      </c>
      <c r="L492" s="19" t="e">
        <f t="shared" si="31"/>
        <v>#DIV/0!</v>
      </c>
    </row>
    <row r="493" spans="4:12">
      <c r="D493" s="15"/>
      <c r="E493" s="8"/>
      <c r="F493" s="15"/>
      <c r="G493" s="15"/>
      <c r="H493" s="8"/>
      <c r="I493" s="31">
        <f t="shared" si="28"/>
        <v>-1.6270050045516689E-2</v>
      </c>
      <c r="J493" s="17" t="e">
        <f t="shared" si="29"/>
        <v>#DIV/0!</v>
      </c>
      <c r="K493" s="18" t="e">
        <f t="shared" si="30"/>
        <v>#DIV/0!</v>
      </c>
      <c r="L493" s="19" t="e">
        <f t="shared" si="31"/>
        <v>#DIV/0!</v>
      </c>
    </row>
    <row r="494" spans="4:12">
      <c r="D494" s="15"/>
      <c r="E494" s="8"/>
      <c r="F494" s="15"/>
      <c r="G494" s="15"/>
      <c r="H494" s="8"/>
      <c r="I494" s="31">
        <f t="shared" si="28"/>
        <v>-1.6270050045516689E-2</v>
      </c>
      <c r="J494" s="17" t="e">
        <f t="shared" si="29"/>
        <v>#DIV/0!</v>
      </c>
      <c r="K494" s="18" t="e">
        <f t="shared" si="30"/>
        <v>#DIV/0!</v>
      </c>
      <c r="L494" s="19" t="e">
        <f t="shared" si="31"/>
        <v>#DIV/0!</v>
      </c>
    </row>
    <row r="495" spans="4:12">
      <c r="D495" s="15"/>
      <c r="E495" s="8"/>
      <c r="F495" s="15"/>
      <c r="G495" s="15"/>
      <c r="H495" s="8"/>
      <c r="I495" s="31">
        <f t="shared" si="28"/>
        <v>-1.6270050045516689E-2</v>
      </c>
      <c r="J495" s="17" t="e">
        <f t="shared" si="29"/>
        <v>#DIV/0!</v>
      </c>
      <c r="K495" s="18" t="e">
        <f t="shared" si="30"/>
        <v>#DIV/0!</v>
      </c>
      <c r="L495" s="19" t="e">
        <f t="shared" si="31"/>
        <v>#DIV/0!</v>
      </c>
    </row>
    <row r="496" spans="4:12">
      <c r="D496" s="15"/>
      <c r="E496" s="8"/>
      <c r="F496" s="15"/>
      <c r="G496" s="15"/>
      <c r="H496" s="8"/>
      <c r="I496" s="31">
        <f t="shared" si="28"/>
        <v>-1.6270050045516689E-2</v>
      </c>
      <c r="J496" s="17" t="e">
        <f t="shared" si="29"/>
        <v>#DIV/0!</v>
      </c>
      <c r="K496" s="18" t="e">
        <f t="shared" si="30"/>
        <v>#DIV/0!</v>
      </c>
      <c r="L496" s="19" t="e">
        <f t="shared" si="31"/>
        <v>#DIV/0!</v>
      </c>
    </row>
    <row r="497" spans="4:12">
      <c r="D497" s="15"/>
      <c r="E497" s="8"/>
      <c r="F497" s="15"/>
      <c r="G497" s="15"/>
      <c r="H497" s="8"/>
      <c r="I497" s="31">
        <f t="shared" si="28"/>
        <v>-1.6270050045516689E-2</v>
      </c>
      <c r="J497" s="17" t="e">
        <f t="shared" si="29"/>
        <v>#DIV/0!</v>
      </c>
      <c r="K497" s="18" t="e">
        <f t="shared" si="30"/>
        <v>#DIV/0!</v>
      </c>
      <c r="L497" s="19" t="e">
        <f t="shared" si="31"/>
        <v>#DIV/0!</v>
      </c>
    </row>
    <row r="498" spans="4:12">
      <c r="D498" s="15"/>
      <c r="E498" s="8"/>
      <c r="F498" s="15"/>
      <c r="G498" s="15"/>
      <c r="H498" s="8"/>
      <c r="I498" s="31">
        <f t="shared" si="28"/>
        <v>-1.6270050045516689E-2</v>
      </c>
      <c r="J498" s="17" t="e">
        <f t="shared" si="29"/>
        <v>#DIV/0!</v>
      </c>
      <c r="K498" s="18" t="e">
        <f t="shared" si="30"/>
        <v>#DIV/0!</v>
      </c>
      <c r="L498" s="19" t="e">
        <f t="shared" si="31"/>
        <v>#DIV/0!</v>
      </c>
    </row>
    <row r="499" spans="4:12">
      <c r="D499" s="15"/>
      <c r="E499" s="8"/>
      <c r="F499" s="15"/>
      <c r="G499" s="15"/>
      <c r="H499" s="8"/>
      <c r="I499" s="31">
        <f t="shared" si="28"/>
        <v>-1.6270050045516689E-2</v>
      </c>
      <c r="J499" s="17" t="e">
        <f t="shared" si="29"/>
        <v>#DIV/0!</v>
      </c>
      <c r="K499" s="18" t="e">
        <f t="shared" si="30"/>
        <v>#DIV/0!</v>
      </c>
      <c r="L499" s="19" t="e">
        <f t="shared" si="31"/>
        <v>#DIV/0!</v>
      </c>
    </row>
    <row r="500" spans="4:12">
      <c r="D500" s="15"/>
      <c r="E500" s="8"/>
      <c r="F500" s="15"/>
      <c r="G500" s="15"/>
      <c r="H500" s="8"/>
      <c r="I500" s="31">
        <f t="shared" si="28"/>
        <v>-1.6270050045516689E-2</v>
      </c>
      <c r="J500" s="17" t="e">
        <f t="shared" si="29"/>
        <v>#DIV/0!</v>
      </c>
      <c r="K500" s="18" t="e">
        <f t="shared" si="30"/>
        <v>#DIV/0!</v>
      </c>
      <c r="L500" s="19" t="e">
        <f t="shared" si="31"/>
        <v>#DIV/0!</v>
      </c>
    </row>
    <row r="501" spans="4:12">
      <c r="D501" s="15"/>
      <c r="E501" s="8"/>
      <c r="F501" s="15"/>
      <c r="G501" s="15"/>
      <c r="H501" s="8"/>
      <c r="I501" s="31">
        <f t="shared" si="28"/>
        <v>-1.6270050045516689E-2</v>
      </c>
      <c r="J501" s="17" t="e">
        <f t="shared" si="29"/>
        <v>#DIV/0!</v>
      </c>
      <c r="K501" s="18" t="e">
        <f t="shared" si="30"/>
        <v>#DIV/0!</v>
      </c>
      <c r="L501" s="19" t="e">
        <f t="shared" si="31"/>
        <v>#DIV/0!</v>
      </c>
    </row>
    <row r="502" spans="4:12">
      <c r="D502" s="15"/>
      <c r="E502" s="8"/>
      <c r="F502" s="15"/>
      <c r="G502" s="15"/>
      <c r="H502" s="8"/>
      <c r="I502" s="31">
        <f t="shared" si="28"/>
        <v>-1.6270050045516689E-2</v>
      </c>
      <c r="J502" s="17" t="e">
        <f t="shared" si="29"/>
        <v>#DIV/0!</v>
      </c>
      <c r="K502" s="18" t="e">
        <f t="shared" si="30"/>
        <v>#DIV/0!</v>
      </c>
      <c r="L502" s="19" t="e">
        <f t="shared" si="31"/>
        <v>#DIV/0!</v>
      </c>
    </row>
    <row r="503" spans="4:12">
      <c r="D503" s="15"/>
      <c r="E503" s="8"/>
      <c r="F503" s="15"/>
      <c r="G503" s="15"/>
      <c r="H503" s="8"/>
      <c r="I503" s="31">
        <f t="shared" si="28"/>
        <v>-1.6270050045516689E-2</v>
      </c>
      <c r="J503" s="17" t="e">
        <f t="shared" si="29"/>
        <v>#DIV/0!</v>
      </c>
      <c r="K503" s="18" t="e">
        <f t="shared" si="30"/>
        <v>#DIV/0!</v>
      </c>
      <c r="L503" s="19" t="e">
        <f t="shared" si="31"/>
        <v>#DIV/0!</v>
      </c>
    </row>
    <row r="504" spans="4:12">
      <c r="D504" s="15"/>
      <c r="E504" s="8"/>
      <c r="F504" s="15"/>
      <c r="G504" s="15"/>
      <c r="H504" s="8"/>
      <c r="I504" s="31">
        <f t="shared" si="28"/>
        <v>-1.6270050045516689E-2</v>
      </c>
      <c r="J504" s="17" t="e">
        <f t="shared" si="29"/>
        <v>#DIV/0!</v>
      </c>
      <c r="K504" s="18" t="e">
        <f t="shared" si="30"/>
        <v>#DIV/0!</v>
      </c>
      <c r="L504" s="19" t="e">
        <f t="shared" si="31"/>
        <v>#DIV/0!</v>
      </c>
    </row>
    <row r="505" spans="4:12">
      <c r="D505" s="15"/>
      <c r="E505" s="8"/>
      <c r="F505" s="15"/>
      <c r="G505" s="15"/>
      <c r="H505" s="8"/>
      <c r="I505" s="31">
        <f t="shared" si="28"/>
        <v>-1.6270050045516689E-2</v>
      </c>
      <c r="J505" s="17" t="e">
        <f t="shared" si="29"/>
        <v>#DIV/0!</v>
      </c>
      <c r="K505" s="18" t="e">
        <f t="shared" si="30"/>
        <v>#DIV/0!</v>
      </c>
      <c r="L505" s="19" t="e">
        <f t="shared" si="31"/>
        <v>#DIV/0!</v>
      </c>
    </row>
    <row r="506" spans="4:12">
      <c r="D506" s="15"/>
      <c r="E506" s="8"/>
      <c r="F506" s="15"/>
      <c r="G506" s="15"/>
      <c r="H506" s="8"/>
      <c r="I506" s="31">
        <f t="shared" si="28"/>
        <v>-1.6270050045516689E-2</v>
      </c>
      <c r="J506" s="17" t="e">
        <f t="shared" si="29"/>
        <v>#DIV/0!</v>
      </c>
      <c r="K506" s="18" t="e">
        <f t="shared" si="30"/>
        <v>#DIV/0!</v>
      </c>
      <c r="L506" s="19" t="e">
        <f t="shared" si="31"/>
        <v>#DIV/0!</v>
      </c>
    </row>
    <row r="507" spans="4:12">
      <c r="D507" s="15"/>
      <c r="E507" s="8"/>
      <c r="F507" s="15"/>
      <c r="G507" s="15"/>
      <c r="H507" s="8"/>
      <c r="I507" s="31">
        <f t="shared" si="28"/>
        <v>-1.6270050045516689E-2</v>
      </c>
      <c r="J507" s="17" t="e">
        <f t="shared" si="29"/>
        <v>#DIV/0!</v>
      </c>
      <c r="K507" s="18" t="e">
        <f t="shared" si="30"/>
        <v>#DIV/0!</v>
      </c>
      <c r="L507" s="19" t="e">
        <f t="shared" si="31"/>
        <v>#DIV/0!</v>
      </c>
    </row>
    <row r="508" spans="4:12">
      <c r="D508" s="15"/>
      <c r="E508" s="8"/>
      <c r="F508" s="15"/>
      <c r="G508" s="15"/>
      <c r="H508" s="8"/>
      <c r="I508" s="31">
        <f t="shared" si="28"/>
        <v>-1.6270050045516689E-2</v>
      </c>
      <c r="J508" s="17" t="e">
        <f t="shared" si="29"/>
        <v>#DIV/0!</v>
      </c>
      <c r="K508" s="18" t="e">
        <f t="shared" si="30"/>
        <v>#DIV/0!</v>
      </c>
      <c r="L508" s="19" t="e">
        <f t="shared" si="31"/>
        <v>#DIV/0!</v>
      </c>
    </row>
    <row r="509" spans="4:12">
      <c r="D509" s="15"/>
      <c r="E509" s="8"/>
      <c r="F509" s="15"/>
      <c r="G509" s="15"/>
      <c r="H509" s="8"/>
      <c r="I509" s="31">
        <f t="shared" si="28"/>
        <v>-1.6270050045516689E-2</v>
      </c>
      <c r="J509" s="17" t="e">
        <f t="shared" si="29"/>
        <v>#DIV/0!</v>
      </c>
      <c r="K509" s="18" t="e">
        <f t="shared" si="30"/>
        <v>#DIV/0!</v>
      </c>
      <c r="L509" s="19" t="e">
        <f t="shared" si="31"/>
        <v>#DIV/0!</v>
      </c>
    </row>
    <row r="510" spans="4:12">
      <c r="D510" s="15"/>
      <c r="E510" s="8"/>
      <c r="F510" s="15"/>
      <c r="G510" s="15"/>
      <c r="H510" s="8"/>
      <c r="I510" s="31">
        <f t="shared" si="28"/>
        <v>-1.6270050045516689E-2</v>
      </c>
      <c r="J510" s="17" t="e">
        <f t="shared" si="29"/>
        <v>#DIV/0!</v>
      </c>
      <c r="K510" s="18" t="e">
        <f t="shared" si="30"/>
        <v>#DIV/0!</v>
      </c>
      <c r="L510" s="19" t="e">
        <f t="shared" si="31"/>
        <v>#DIV/0!</v>
      </c>
    </row>
    <row r="511" spans="4:12">
      <c r="D511" s="15"/>
      <c r="E511" s="8"/>
      <c r="F511" s="15"/>
      <c r="G511" s="15"/>
      <c r="H511" s="8"/>
      <c r="I511" s="31">
        <f t="shared" si="28"/>
        <v>-1.6270050045516689E-2</v>
      </c>
      <c r="J511" s="17" t="e">
        <f t="shared" si="29"/>
        <v>#DIV/0!</v>
      </c>
      <c r="K511" s="18" t="e">
        <f t="shared" si="30"/>
        <v>#DIV/0!</v>
      </c>
      <c r="L511" s="19" t="e">
        <f t="shared" si="31"/>
        <v>#DIV/0!</v>
      </c>
    </row>
    <row r="512" spans="4:12">
      <c r="D512" s="15"/>
      <c r="E512" s="8"/>
      <c r="F512" s="15"/>
      <c r="G512" s="15"/>
      <c r="H512" s="8"/>
      <c r="I512" s="31">
        <f t="shared" si="28"/>
        <v>-1.6270050045516689E-2</v>
      </c>
      <c r="J512" s="17" t="e">
        <f t="shared" si="29"/>
        <v>#DIV/0!</v>
      </c>
      <c r="K512" s="18" t="e">
        <f t="shared" si="30"/>
        <v>#DIV/0!</v>
      </c>
      <c r="L512" s="19" t="e">
        <f t="shared" si="31"/>
        <v>#DIV/0!</v>
      </c>
    </row>
    <row r="513" spans="3:12">
      <c r="D513" s="15"/>
      <c r="E513" s="8"/>
      <c r="F513" s="15"/>
      <c r="G513" s="15"/>
      <c r="H513" s="8"/>
      <c r="I513" s="31">
        <f t="shared" si="28"/>
        <v>-1.6270050045516689E-2</v>
      </c>
      <c r="J513" s="17" t="e">
        <f t="shared" si="29"/>
        <v>#DIV/0!</v>
      </c>
      <c r="K513" s="18" t="e">
        <f t="shared" si="30"/>
        <v>#DIV/0!</v>
      </c>
      <c r="L513" s="19" t="e">
        <f t="shared" si="31"/>
        <v>#DIV/0!</v>
      </c>
    </row>
    <row r="514" spans="3:12">
      <c r="D514" s="15"/>
      <c r="E514" s="8"/>
      <c r="F514" s="15"/>
      <c r="G514" s="15"/>
      <c r="H514" s="8"/>
      <c r="I514" s="31">
        <f t="shared" si="28"/>
        <v>-1.6270050045516689E-2</v>
      </c>
      <c r="J514" s="17" t="e">
        <f t="shared" si="29"/>
        <v>#DIV/0!</v>
      </c>
      <c r="K514" s="18" t="e">
        <f t="shared" si="30"/>
        <v>#DIV/0!</v>
      </c>
      <c r="L514" s="19" t="e">
        <f t="shared" si="31"/>
        <v>#DIV/0!</v>
      </c>
    </row>
    <row r="515" spans="3:12">
      <c r="D515" s="15"/>
      <c r="E515" s="8"/>
      <c r="F515" s="15"/>
      <c r="G515" s="15"/>
      <c r="H515" s="8"/>
      <c r="I515" s="31">
        <f t="shared" si="28"/>
        <v>-1.6270050045516689E-2</v>
      </c>
      <c r="J515" s="17" t="e">
        <f t="shared" si="29"/>
        <v>#DIV/0!</v>
      </c>
      <c r="K515" s="18" t="e">
        <f t="shared" si="30"/>
        <v>#DIV/0!</v>
      </c>
      <c r="L515" s="19" t="e">
        <f t="shared" si="31"/>
        <v>#DIV/0!</v>
      </c>
    </row>
    <row r="516" spans="3:12">
      <c r="D516" s="15"/>
      <c r="E516" s="8"/>
      <c r="F516" s="15"/>
      <c r="G516" s="15"/>
      <c r="H516" s="8"/>
      <c r="I516" s="31">
        <f t="shared" si="28"/>
        <v>-1.6270050045516689E-2</v>
      </c>
      <c r="J516" s="17" t="e">
        <f t="shared" si="29"/>
        <v>#DIV/0!</v>
      </c>
      <c r="K516" s="18" t="e">
        <f t="shared" si="30"/>
        <v>#DIV/0!</v>
      </c>
      <c r="L516" s="19" t="e">
        <f t="shared" si="31"/>
        <v>#DIV/0!</v>
      </c>
    </row>
    <row r="517" spans="3:12">
      <c r="D517" s="15"/>
      <c r="E517" s="8"/>
      <c r="F517" s="15"/>
      <c r="G517" s="15"/>
      <c r="H517" s="8"/>
      <c r="I517" s="31">
        <f t="shared" si="28"/>
        <v>-1.6270050045516689E-2</v>
      </c>
      <c r="J517" s="17" t="e">
        <f t="shared" si="29"/>
        <v>#DIV/0!</v>
      </c>
      <c r="K517" s="18" t="e">
        <f t="shared" si="30"/>
        <v>#DIV/0!</v>
      </c>
      <c r="L517" s="19" t="e">
        <f t="shared" si="31"/>
        <v>#DIV/0!</v>
      </c>
    </row>
    <row r="518" spans="3:12">
      <c r="D518" s="15"/>
      <c r="E518" s="8"/>
      <c r="F518" s="15"/>
      <c r="G518" s="15"/>
      <c r="H518" s="8"/>
      <c r="I518" s="31">
        <f t="shared" si="28"/>
        <v>-1.6270050045516689E-2</v>
      </c>
      <c r="J518" s="17" t="e">
        <f t="shared" si="29"/>
        <v>#DIV/0!</v>
      </c>
      <c r="K518" s="18" t="e">
        <f t="shared" si="30"/>
        <v>#DIV/0!</v>
      </c>
      <c r="L518" s="19" t="e">
        <f t="shared" si="31"/>
        <v>#DIV/0!</v>
      </c>
    </row>
    <row r="519" spans="3:12">
      <c r="D519" s="15"/>
      <c r="E519" s="8"/>
      <c r="F519" s="15"/>
      <c r="G519" s="15"/>
      <c r="H519" s="8"/>
      <c r="I519" s="31">
        <f t="shared" si="28"/>
        <v>-1.6270050045516689E-2</v>
      </c>
      <c r="J519" s="17" t="e">
        <f t="shared" si="29"/>
        <v>#DIV/0!</v>
      </c>
      <c r="K519" s="18" t="e">
        <f t="shared" si="30"/>
        <v>#DIV/0!</v>
      </c>
      <c r="L519" s="19" t="e">
        <f t="shared" si="31"/>
        <v>#DIV/0!</v>
      </c>
    </row>
    <row r="522" spans="3:12">
      <c r="C522" s="1"/>
      <c r="D522" s="1"/>
      <c r="E522" s="1"/>
    </row>
    <row r="524" spans="3:12" s="2" customFormat="1">
      <c r="D524" s="7"/>
      <c r="E524" s="7"/>
      <c r="F524" s="3"/>
      <c r="G524" s="3"/>
      <c r="H524" s="3"/>
      <c r="I524" s="3"/>
      <c r="J524" s="3"/>
    </row>
  </sheetData>
  <mergeCells count="6">
    <mergeCell ref="F13:I13"/>
    <mergeCell ref="F14:I14"/>
    <mergeCell ref="D6:E6"/>
    <mergeCell ref="D7:H7"/>
    <mergeCell ref="D8:H8"/>
    <mergeCell ref="D10:E10"/>
  </mergeCells>
  <phoneticPr fontId="1" type="noConversion"/>
  <pageMargins left="0.75" right="0.75" top="1" bottom="1" header="0.5" footer="0.5"/>
  <pageSetup paperSize="9" scale="65" orientation="landscape" r:id="rId1"/>
  <headerFooter alignWithMargins="0"/>
  <drawing r:id="rId2"/>
  <legacyDrawing r:id="rId3"/>
  <oleObjects>
    <oleObject progId="Equation.3" shapeId="2050" r:id="rId4"/>
    <oleObject progId="Equation.3" shapeId="2051" r:id="rId5"/>
  </oleObjects>
</worksheet>
</file>

<file path=xl/worksheets/sheet3.xml><?xml version="1.0" encoding="utf-8"?>
<worksheet xmlns="http://schemas.openxmlformats.org/spreadsheetml/2006/main" xmlns:r="http://schemas.openxmlformats.org/officeDocument/2006/relationships">
  <dimension ref="C1:I491"/>
  <sheetViews>
    <sheetView topLeftCell="B64" workbookViewId="0">
      <selection activeCell="C1" sqref="C1"/>
    </sheetView>
  </sheetViews>
  <sheetFormatPr defaultRowHeight="12.75"/>
  <cols>
    <col min="3" max="3" width="16.42578125" customWidth="1"/>
    <col min="8" max="8" width="13.5703125" customWidth="1"/>
  </cols>
  <sheetData>
    <row r="1" spans="3:9">
      <c r="C1" s="33"/>
      <c r="D1" s="34"/>
      <c r="E1" s="34"/>
      <c r="F1" s="34"/>
      <c r="G1" s="34"/>
      <c r="H1" s="34"/>
    </row>
    <row r="2" spans="3:9">
      <c r="C2" s="86" t="s">
        <v>96</v>
      </c>
      <c r="D2" s="34"/>
      <c r="E2" s="34"/>
      <c r="F2" s="34"/>
      <c r="G2" s="34"/>
      <c r="H2" s="34"/>
    </row>
    <row r="3" spans="3:9">
      <c r="C3" s="33"/>
      <c r="D3" s="34"/>
      <c r="E3" s="34"/>
      <c r="F3" s="34"/>
      <c r="G3" s="34"/>
      <c r="H3" s="34"/>
    </row>
    <row r="4" spans="3:9" ht="15.75">
      <c r="C4" s="99" t="s">
        <v>93</v>
      </c>
      <c r="D4" s="34"/>
      <c r="E4" s="34"/>
      <c r="F4" s="34"/>
      <c r="G4" s="34"/>
      <c r="H4" s="34"/>
    </row>
    <row r="5" spans="3:9" ht="15">
      <c r="C5" s="98"/>
      <c r="D5" s="34"/>
      <c r="E5" s="34"/>
      <c r="F5" s="34"/>
      <c r="G5" s="34"/>
      <c r="H5" s="34"/>
    </row>
    <row r="6" spans="3:9">
      <c r="C6" s="34" t="s">
        <v>105</v>
      </c>
      <c r="D6" s="34"/>
      <c r="E6" s="34"/>
      <c r="F6" s="34"/>
      <c r="G6" s="34"/>
      <c r="H6" s="34"/>
    </row>
    <row r="7" spans="3:9">
      <c r="C7" s="34" t="s">
        <v>99</v>
      </c>
      <c r="D7" s="34"/>
      <c r="E7" s="34"/>
      <c r="F7" s="34"/>
      <c r="G7" s="34"/>
      <c r="H7" s="34"/>
    </row>
    <row r="8" spans="3:9">
      <c r="C8" s="34"/>
      <c r="D8" s="34"/>
      <c r="E8" s="34"/>
      <c r="F8" s="34"/>
      <c r="G8" s="34"/>
      <c r="H8" s="34"/>
    </row>
    <row r="9" spans="3:9">
      <c r="C9" s="34"/>
      <c r="D9" s="34"/>
      <c r="E9" s="34"/>
      <c r="F9" s="34"/>
      <c r="G9" s="34"/>
      <c r="H9" s="34"/>
    </row>
    <row r="10" spans="3:9">
      <c r="C10" s="49" t="s">
        <v>23</v>
      </c>
      <c r="D10" s="102"/>
      <c r="E10" s="103"/>
      <c r="F10" s="34"/>
      <c r="G10" s="34"/>
      <c r="H10" s="34"/>
    </row>
    <row r="11" spans="3:9">
      <c r="C11" s="49" t="s">
        <v>21</v>
      </c>
      <c r="D11" s="104"/>
      <c r="E11" s="105"/>
      <c r="F11" s="105"/>
      <c r="G11" s="105"/>
      <c r="H11" s="105"/>
    </row>
    <row r="12" spans="3:9">
      <c r="C12" s="49" t="s">
        <v>22</v>
      </c>
      <c r="D12" s="104"/>
      <c r="E12" s="105"/>
      <c r="F12" s="105"/>
      <c r="G12" s="105"/>
      <c r="H12" s="105"/>
    </row>
    <row r="13" spans="3:9">
      <c r="C13" s="49" t="s">
        <v>24</v>
      </c>
      <c r="D13" s="104"/>
      <c r="E13" s="105"/>
      <c r="F13" s="105"/>
      <c r="G13" s="105"/>
      <c r="H13" s="105"/>
    </row>
    <row r="16" spans="3:9">
      <c r="C16" s="108" t="s">
        <v>25</v>
      </c>
      <c r="D16" s="108"/>
      <c r="E16" s="108"/>
      <c r="F16" s="108"/>
      <c r="G16" s="108"/>
      <c r="H16" s="47" t="s">
        <v>2</v>
      </c>
      <c r="I16" s="53">
        <v>1</v>
      </c>
    </row>
    <row r="17" spans="3:9">
      <c r="C17" s="108" t="s">
        <v>34</v>
      </c>
      <c r="D17" s="108"/>
      <c r="E17" s="108"/>
      <c r="F17" s="108"/>
      <c r="G17" s="108"/>
      <c r="H17" s="47" t="s">
        <v>3</v>
      </c>
      <c r="I17" s="53">
        <v>1</v>
      </c>
    </row>
    <row r="18" spans="3:9">
      <c r="C18" s="95" t="s">
        <v>109</v>
      </c>
      <c r="D18" s="95"/>
      <c r="E18" s="95"/>
      <c r="F18" s="95"/>
      <c r="G18" s="95"/>
      <c r="H18" s="96" t="s">
        <v>108</v>
      </c>
      <c r="I18" s="53">
        <v>66</v>
      </c>
    </row>
    <row r="20" spans="3:9" ht="26.25" thickBot="1">
      <c r="D20" s="20" t="s">
        <v>0</v>
      </c>
      <c r="E20" s="20" t="s">
        <v>1</v>
      </c>
      <c r="F20" s="43" t="s">
        <v>5</v>
      </c>
      <c r="G20" s="43" t="s">
        <v>6</v>
      </c>
      <c r="H20" s="20" t="s">
        <v>107</v>
      </c>
    </row>
    <row r="21" spans="3:9" ht="13.5" thickTop="1">
      <c r="D21" s="52">
        <v>24</v>
      </c>
      <c r="E21" s="26">
        <v>200</v>
      </c>
      <c r="F21" s="39">
        <v>6</v>
      </c>
      <c r="G21" s="52">
        <f t="shared" ref="G21:G31" si="0">F21*Nk*Kq</f>
        <v>6</v>
      </c>
      <c r="H21" s="55">
        <f>G21/E21</f>
        <v>0.03</v>
      </c>
    </row>
    <row r="22" spans="3:9">
      <c r="D22" s="52">
        <v>25</v>
      </c>
      <c r="E22" s="4">
        <v>200</v>
      </c>
      <c r="F22" s="39">
        <v>6.3</v>
      </c>
      <c r="G22" s="52">
        <f t="shared" si="0"/>
        <v>6.3</v>
      </c>
      <c r="H22" s="55">
        <f t="shared" ref="H22:H31" si="1">G22/E22</f>
        <v>3.15E-2</v>
      </c>
    </row>
    <row r="23" spans="3:9">
      <c r="D23" s="52">
        <v>26</v>
      </c>
      <c r="E23" s="4">
        <v>200</v>
      </c>
      <c r="F23" s="39">
        <v>6.4</v>
      </c>
      <c r="G23" s="52">
        <f t="shared" si="0"/>
        <v>6.4</v>
      </c>
      <c r="H23" s="55">
        <f t="shared" si="1"/>
        <v>3.2000000000000001E-2</v>
      </c>
    </row>
    <row r="24" spans="3:9">
      <c r="D24" s="52">
        <v>27</v>
      </c>
      <c r="E24" s="4">
        <v>200</v>
      </c>
      <c r="F24" s="39">
        <v>6.55</v>
      </c>
      <c r="G24" s="52">
        <f t="shared" si="0"/>
        <v>6.55</v>
      </c>
      <c r="H24" s="55">
        <f t="shared" si="1"/>
        <v>3.2750000000000001E-2</v>
      </c>
    </row>
    <row r="25" spans="3:9">
      <c r="D25" s="52">
        <v>28</v>
      </c>
      <c r="E25" s="4">
        <v>200</v>
      </c>
      <c r="F25" s="39">
        <v>6.7</v>
      </c>
      <c r="G25" s="52">
        <f t="shared" si="0"/>
        <v>6.7</v>
      </c>
      <c r="H25" s="55">
        <f t="shared" si="1"/>
        <v>3.3500000000000002E-2</v>
      </c>
    </row>
    <row r="26" spans="3:9">
      <c r="D26" s="52">
        <v>29</v>
      </c>
      <c r="E26" s="4">
        <v>200</v>
      </c>
      <c r="F26" s="39">
        <v>6.9</v>
      </c>
      <c r="G26" s="52">
        <f t="shared" si="0"/>
        <v>6.9</v>
      </c>
      <c r="H26" s="55">
        <f t="shared" si="1"/>
        <v>3.4500000000000003E-2</v>
      </c>
    </row>
    <row r="27" spans="3:9">
      <c r="D27" s="52">
        <v>30</v>
      </c>
      <c r="E27" s="4">
        <v>200</v>
      </c>
      <c r="F27" s="39">
        <v>7.1</v>
      </c>
      <c r="G27" s="52">
        <f t="shared" si="0"/>
        <v>7.1</v>
      </c>
      <c r="H27" s="55">
        <f t="shared" si="1"/>
        <v>3.5499999999999997E-2</v>
      </c>
    </row>
    <row r="28" spans="3:9">
      <c r="D28" s="52">
        <v>31</v>
      </c>
      <c r="E28" s="4">
        <v>200</v>
      </c>
      <c r="F28" s="39">
        <v>7.2</v>
      </c>
      <c r="G28" s="52">
        <f t="shared" si="0"/>
        <v>7.2</v>
      </c>
      <c r="H28" s="55">
        <f t="shared" si="1"/>
        <v>3.6000000000000004E-2</v>
      </c>
    </row>
    <row r="29" spans="3:9">
      <c r="D29" s="52">
        <v>32</v>
      </c>
      <c r="E29" s="4">
        <v>200</v>
      </c>
      <c r="F29" s="39">
        <v>7.3</v>
      </c>
      <c r="G29" s="52">
        <f t="shared" si="0"/>
        <v>7.3</v>
      </c>
      <c r="H29" s="55">
        <f t="shared" si="1"/>
        <v>3.6499999999999998E-2</v>
      </c>
    </row>
    <row r="30" spans="3:9">
      <c r="D30" s="52">
        <v>33</v>
      </c>
      <c r="E30" s="4">
        <v>200</v>
      </c>
      <c r="F30" s="39">
        <v>7.35</v>
      </c>
      <c r="G30" s="52">
        <f t="shared" si="0"/>
        <v>7.35</v>
      </c>
      <c r="H30" s="55">
        <f t="shared" si="1"/>
        <v>3.6749999999999998E-2</v>
      </c>
    </row>
    <row r="31" spans="3:9">
      <c r="D31" s="52">
        <v>34</v>
      </c>
      <c r="E31" s="4">
        <v>200</v>
      </c>
      <c r="F31" s="39">
        <v>7.5</v>
      </c>
      <c r="G31" s="52">
        <f t="shared" si="0"/>
        <v>7.5</v>
      </c>
      <c r="H31" s="55">
        <f t="shared" si="1"/>
        <v>3.7499999999999999E-2</v>
      </c>
    </row>
    <row r="489" spans="3:5">
      <c r="C489">
        <f t="array" ref="C489:E489">LINEST(H21:H31,D21:D31^COLUMN($A:$B),1)</f>
        <v>-2.9137529137529287E-5</v>
      </c>
      <c r="D489">
        <v>2.4217948717948808E-3</v>
      </c>
      <c r="E489">
        <v>-1.1208741258741391E-2</v>
      </c>
    </row>
    <row r="491" spans="3:5">
      <c r="C491" s="2"/>
    </row>
  </sheetData>
  <mergeCells count="6">
    <mergeCell ref="C17:G17"/>
    <mergeCell ref="D13:H13"/>
    <mergeCell ref="D10:E10"/>
    <mergeCell ref="D11:H11"/>
    <mergeCell ref="D12:H12"/>
    <mergeCell ref="C16:G16"/>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dimension ref="B2:BP787"/>
  <sheetViews>
    <sheetView topLeftCell="A4" zoomScale="91" zoomScaleNormal="91" workbookViewId="0">
      <selection activeCell="B1" sqref="B1"/>
    </sheetView>
  </sheetViews>
  <sheetFormatPr defaultRowHeight="12.75"/>
  <cols>
    <col min="2" max="2" width="15.7109375" customWidth="1"/>
    <col min="3" max="3" width="9.85546875" customWidth="1"/>
    <col min="7" max="7" width="14" customWidth="1"/>
    <col min="8" max="8" width="9.85546875" bestFit="1" customWidth="1"/>
    <col min="9" max="9" width="8.42578125" bestFit="1" customWidth="1"/>
    <col min="10" max="10" width="7.28515625" bestFit="1" customWidth="1"/>
    <col min="11" max="11" width="8.42578125" bestFit="1" customWidth="1"/>
    <col min="12" max="12" width="9.5703125" customWidth="1"/>
    <col min="13" max="22" width="9.5703125" hidden="1" customWidth="1"/>
    <col min="23" max="23" width="11.42578125" customWidth="1"/>
    <col min="24" max="24" width="13.5703125" customWidth="1"/>
    <col min="25" max="27" width="7.28515625" hidden="1" customWidth="1"/>
    <col min="28" max="28" width="7" hidden="1" customWidth="1"/>
    <col min="29" max="29" width="4.7109375" hidden="1" customWidth="1"/>
    <col min="30" max="36" width="5.85546875" hidden="1" customWidth="1"/>
    <col min="37" max="48" width="7" hidden="1" customWidth="1"/>
    <col min="49" max="49" width="2" hidden="1" customWidth="1"/>
    <col min="50" max="50" width="14.85546875" customWidth="1"/>
    <col min="51" max="51" width="12.140625" customWidth="1"/>
    <col min="52" max="52" width="13.7109375" customWidth="1"/>
    <col min="53" max="53" width="9.140625" customWidth="1"/>
  </cols>
  <sheetData>
    <row r="2" spans="2:68">
      <c r="B2" s="86" t="s">
        <v>96</v>
      </c>
    </row>
    <row r="4" spans="2:68" s="1" customFormat="1" ht="21">
      <c r="B4" s="97" t="s">
        <v>28</v>
      </c>
      <c r="I4" s="92" t="s">
        <v>100</v>
      </c>
      <c r="J4" s="91"/>
      <c r="K4" s="89"/>
      <c r="L4" s="89"/>
      <c r="M4" s="89"/>
      <c r="N4" s="89"/>
      <c r="O4" s="89"/>
      <c r="P4" s="89"/>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row>
    <row r="5" spans="2:68">
      <c r="B5" s="2"/>
      <c r="C5" s="2"/>
      <c r="D5" s="2"/>
      <c r="E5" s="2"/>
      <c r="F5" s="2"/>
      <c r="G5" s="2"/>
      <c r="H5" s="2"/>
      <c r="I5" s="2"/>
      <c r="J5" s="2"/>
      <c r="K5" s="2"/>
    </row>
    <row r="6" spans="2:68">
      <c r="B6" s="2"/>
      <c r="C6" s="2"/>
      <c r="D6" s="2"/>
      <c r="E6" s="2"/>
      <c r="F6" s="2"/>
      <c r="G6" s="2"/>
      <c r="H6" s="2"/>
    </row>
    <row r="7" spans="2:68">
      <c r="B7" s="49" t="s">
        <v>23</v>
      </c>
      <c r="C7" s="102"/>
      <c r="D7" s="103"/>
      <c r="E7" s="34"/>
      <c r="F7" s="34"/>
      <c r="G7" s="34"/>
      <c r="H7" s="1"/>
      <c r="I7" s="1"/>
      <c r="J7" s="93" t="s">
        <v>35</v>
      </c>
      <c r="K7" s="2"/>
    </row>
    <row r="8" spans="2:68">
      <c r="B8" s="49" t="s">
        <v>21</v>
      </c>
      <c r="C8" s="104"/>
      <c r="D8" s="105"/>
      <c r="E8" s="105"/>
      <c r="F8" s="105"/>
      <c r="G8" s="105"/>
      <c r="H8" s="1"/>
      <c r="I8" s="1"/>
      <c r="J8" s="93" t="s">
        <v>36</v>
      </c>
      <c r="K8" s="2"/>
    </row>
    <row r="9" spans="2:68">
      <c r="B9" s="49" t="s">
        <v>22</v>
      </c>
      <c r="C9" s="104"/>
      <c r="D9" s="105"/>
      <c r="E9" s="105"/>
      <c r="F9" s="105"/>
      <c r="G9" s="105"/>
      <c r="H9" s="1"/>
      <c r="I9" s="1"/>
      <c r="J9" s="93" t="s">
        <v>37</v>
      </c>
      <c r="K9" s="2"/>
    </row>
    <row r="10" spans="2:68">
      <c r="B10" s="1"/>
      <c r="C10" s="1"/>
      <c r="D10" s="1"/>
      <c r="E10" s="1"/>
      <c r="F10" s="1"/>
      <c r="G10" s="1"/>
      <c r="H10" s="1"/>
      <c r="I10" s="1"/>
      <c r="J10" s="93" t="s">
        <v>38</v>
      </c>
      <c r="K10" s="2"/>
      <c r="AR10" s="2"/>
      <c r="AT10" s="2"/>
    </row>
    <row r="11" spans="2:68" ht="15.75" customHeight="1">
      <c r="J11" s="1" t="s">
        <v>39</v>
      </c>
      <c r="K11" s="2"/>
      <c r="BD11" s="22"/>
    </row>
    <row r="12" spans="2:68" ht="17.25" customHeight="1">
      <c r="B12" s="1" t="s">
        <v>41</v>
      </c>
      <c r="D12" s="61"/>
      <c r="E12" s="53" t="s">
        <v>30</v>
      </c>
      <c r="K12" s="2"/>
      <c r="L12" s="2"/>
      <c r="Y12" s="2"/>
      <c r="AM12" s="2"/>
      <c r="AW12" s="2"/>
      <c r="BF12" s="2"/>
    </row>
    <row r="13" spans="2:68">
      <c r="B13" s="24"/>
      <c r="C13" s="24"/>
      <c r="D13" s="24"/>
      <c r="E13" s="24"/>
      <c r="F13" s="24"/>
      <c r="G13" s="24"/>
      <c r="H13" s="24"/>
      <c r="I13" s="24"/>
      <c r="J13" s="24"/>
      <c r="K13" s="24"/>
    </row>
    <row r="14" spans="2:68" ht="39" thickBot="1">
      <c r="C14" s="20" t="s">
        <v>11</v>
      </c>
      <c r="D14" s="20" t="s">
        <v>12</v>
      </c>
      <c r="E14" s="20" t="s">
        <v>0</v>
      </c>
      <c r="F14" s="20" t="s">
        <v>1</v>
      </c>
      <c r="G14" s="20" t="s">
        <v>107</v>
      </c>
      <c r="H14" s="20" t="s">
        <v>101</v>
      </c>
      <c r="I14" s="20" t="s">
        <v>102</v>
      </c>
      <c r="J14" s="20" t="s">
        <v>103</v>
      </c>
      <c r="K14" s="20" t="s">
        <v>104</v>
      </c>
      <c r="L14" s="20" t="s">
        <v>42</v>
      </c>
      <c r="M14" s="20" t="s">
        <v>48</v>
      </c>
      <c r="N14" s="20" t="s">
        <v>49</v>
      </c>
      <c r="O14" s="20" t="s">
        <v>50</v>
      </c>
      <c r="P14" s="20" t="s">
        <v>51</v>
      </c>
      <c r="Q14" s="20">
        <v>1</v>
      </c>
      <c r="R14" s="20">
        <v>2</v>
      </c>
      <c r="S14" s="20">
        <v>3</v>
      </c>
      <c r="T14" s="20">
        <v>4</v>
      </c>
      <c r="U14" s="20" t="s">
        <v>52</v>
      </c>
      <c r="V14" s="20" t="s">
        <v>53</v>
      </c>
      <c r="W14" s="20" t="s">
        <v>46</v>
      </c>
      <c r="X14" s="20" t="s">
        <v>71</v>
      </c>
      <c r="Y14" s="56" t="s">
        <v>72</v>
      </c>
      <c r="Z14" s="56" t="s">
        <v>73</v>
      </c>
      <c r="AA14" s="56" t="s">
        <v>74</v>
      </c>
      <c r="AB14" s="56" t="s">
        <v>75</v>
      </c>
      <c r="AC14" s="56" t="s">
        <v>76</v>
      </c>
      <c r="AD14" s="56" t="s">
        <v>77</v>
      </c>
      <c r="AE14" s="56" t="s">
        <v>67</v>
      </c>
      <c r="AF14" s="56" t="s">
        <v>68</v>
      </c>
      <c r="AG14" s="56" t="s">
        <v>80</v>
      </c>
      <c r="AH14" s="56" t="s">
        <v>81</v>
      </c>
      <c r="AI14" s="56" t="s">
        <v>78</v>
      </c>
      <c r="AJ14" s="56" t="s">
        <v>79</v>
      </c>
      <c r="AK14" s="56" t="s">
        <v>82</v>
      </c>
      <c r="AL14" s="56" t="s">
        <v>83</v>
      </c>
      <c r="AM14" s="56" t="s">
        <v>84</v>
      </c>
      <c r="AN14" s="56" t="s">
        <v>85</v>
      </c>
      <c r="AO14" s="56" t="s">
        <v>74</v>
      </c>
      <c r="AP14" s="56" t="s">
        <v>75</v>
      </c>
      <c r="AQ14" s="56" t="s">
        <v>86</v>
      </c>
      <c r="AR14" s="56" t="s">
        <v>87</v>
      </c>
      <c r="AS14" s="56" t="s">
        <v>88</v>
      </c>
      <c r="AT14" s="56" t="s">
        <v>89</v>
      </c>
      <c r="AU14" s="56" t="s">
        <v>90</v>
      </c>
      <c r="AV14" s="56" t="s">
        <v>91</v>
      </c>
      <c r="AW14" s="56" t="s">
        <v>92</v>
      </c>
      <c r="AX14" s="56" t="s">
        <v>62</v>
      </c>
      <c r="AY14" s="81" t="s">
        <v>61</v>
      </c>
      <c r="AZ14" s="20" t="s">
        <v>106</v>
      </c>
      <c r="BD14" s="23"/>
      <c r="BE14" s="23"/>
      <c r="BO14" s="23"/>
      <c r="BP14" s="1"/>
    </row>
    <row r="15" spans="2:68" ht="13.5" thickTop="1">
      <c r="C15" s="26">
        <v>74</v>
      </c>
      <c r="D15" s="26">
        <v>180</v>
      </c>
      <c r="E15" s="26">
        <v>24</v>
      </c>
      <c r="F15" s="26">
        <v>90</v>
      </c>
      <c r="G15" s="55">
        <f t="shared" ref="G15:G22" si="0">MGD_A*E15^2+MGD_B*E15+MGD_C</f>
        <v>3.0131118881118878E-2</v>
      </c>
      <c r="H15" s="26">
        <v>60</v>
      </c>
      <c r="I15" s="25">
        <f>'Randament Mammo'!$I$18-4.5</f>
        <v>61.5</v>
      </c>
      <c r="J15" s="26">
        <v>3</v>
      </c>
      <c r="K15" s="25">
        <f>H15-J15</f>
        <v>57</v>
      </c>
      <c r="L15" s="25">
        <f>VLOOKUP(E15,'Tabele aux MGD'!B5:F15,IF(_CTF="Mo/Mo",2,IF(_CTF="Mo/Rh",3,IF(_CTF="Rh/Rh",4,5))),0)</f>
        <v>0.38100000000000001</v>
      </c>
      <c r="M15" s="25">
        <f t="shared" ref="M15:M22" si="1">INDEX(_Tabel4,1,MATCH(J15,_Tabel4_Col))</f>
        <v>3</v>
      </c>
      <c r="N15" s="25">
        <f t="shared" ref="N15:N22" si="2">INDEX(_Tabel4,1,IF(MATCH(J15,_Tabel4_Col)=9,9,MATCH(J15,_Tabel4_Col)+1))</f>
        <v>4</v>
      </c>
      <c r="O15" s="25">
        <f t="shared" ref="O15:O22" si="3">INDEX(_Tabel4,MATCH(L15,_Tabel4_Rd),1)</f>
        <v>0.35</v>
      </c>
      <c r="P15" s="25">
        <f t="shared" ref="P15:P22" si="4">INDEX(_Tabel4,IF(MATCH(L15,_Tabel4_Rd)=10,10,MATCH(L15,_Tabel4_Rd)+1),1)</f>
        <v>0.4</v>
      </c>
      <c r="Q15" s="25">
        <f t="shared" ref="Q15:Q22" si="5">INDEX(_Tabel4,MATCH(L15,_Tabel4_Rd),MATCH(J15,_Tabel4_Col))</f>
        <v>0.309</v>
      </c>
      <c r="R15" s="25">
        <f t="shared" ref="R15:R22" si="6">INDEX(_Tabel4,MATCH(L15,_Tabel4_Rd),IF(MATCH(J15,_Tabel4_Col)=9,9,MATCH(J15,_Tabel4_Col)+1))</f>
        <v>0.23499999999999999</v>
      </c>
      <c r="S15" s="25">
        <f t="shared" ref="S15:S22" si="7">INDEX(_Tabel4,IF(MATCH(L15,_Tabel4_Rd)=10,10,MATCH(L15,_Tabel4_Rd)+1),MATCH(J15,_Tabel4_Col))</f>
        <v>0.34200000000000003</v>
      </c>
      <c r="T15" s="25">
        <f t="shared" ref="T15:T22" si="8">INDEX(_Tabel4,IF(MATCH(L15,_Tabel4_Rd)=10,10,MATCH(L15,_Tabel4_Rd)+1),IF(MATCH(J15,_Tabel4_Col)=9,9,MATCH(J15,_Tabel4_Col)+1))</f>
        <v>0.26100000000000001</v>
      </c>
      <c r="U15" s="25">
        <f>TREND(Q15:R15,M15:N15,J15)</f>
        <v>0.30900000000000005</v>
      </c>
      <c r="V15" s="25">
        <f>TREND(S15:T15,M15:N15,J15)</f>
        <v>0.34200000000000008</v>
      </c>
      <c r="W15" s="25">
        <f>TREND(U15:V15,O15:P15,L15)</f>
        <v>0.32946000000000009</v>
      </c>
      <c r="X15" s="26">
        <v>25</v>
      </c>
      <c r="Y15" s="85">
        <f t="shared" ref="Y15:Y22" si="9">VLOOKUP(L15,_Tabel5,1,TRUE)</f>
        <v>0.35</v>
      </c>
      <c r="Z15" s="85">
        <f t="shared" ref="Z15:Z22" si="10">MATCH(L15,_Tabel5_Col_HVL,1)-9</f>
        <v>11</v>
      </c>
      <c r="AA15" s="85">
        <f t="shared" ref="AA15:AA22" si="11">MATCH(J15,_Tabel5_Col_d,1)+Z15-1</f>
        <v>12</v>
      </c>
      <c r="AB15" s="85">
        <f t="shared" ref="AB15:AB22" si="12">IF(MATCH(J15,_Tabel5_Col_d,1)=10,AA15,AA15+1)</f>
        <v>13</v>
      </c>
      <c r="AC15" s="85">
        <f t="shared" ref="AC15:AC22" si="13">INDEX(_Tabel5_Col_dtot,AA15)</f>
        <v>3</v>
      </c>
      <c r="AD15" s="85">
        <f t="shared" ref="AD15:AD22" si="14">INDEX(_Tabel5_Col_dtot,AB15)</f>
        <v>4</v>
      </c>
      <c r="AE15" s="85">
        <f t="shared" ref="AE15:AE22" si="15">HLOOKUP(X15,_Tabel5_g,1,TRUE)</f>
        <v>25</v>
      </c>
      <c r="AF15" s="85">
        <f t="shared" ref="AF15:AF22" si="16">INDEX(_Tabel5_Rand_gl,1,IF(X15=100,5,MATCH(AE15,_Tabel5_Rand_gl,0)+1))</f>
        <v>50</v>
      </c>
      <c r="AG15" s="85">
        <f t="shared" ref="AG15:AG22" si="17">HLOOKUP(AE15,_Tabel5_g,AA15+1,TRUE)</f>
        <v>1.0900000000000001</v>
      </c>
      <c r="AH15" s="85">
        <f t="shared" ref="AH15:AH22" si="18">HLOOKUP(AF15,_Tabel5_g,AA15+1,TRUE)</f>
        <v>1</v>
      </c>
      <c r="AI15" s="85">
        <f t="shared" ref="AI15:AI22" si="19">HLOOKUP(AE15,_Tabel5_g,AB15+1,TRUE)</f>
        <v>1.1120000000000001</v>
      </c>
      <c r="AJ15" s="85">
        <f t="shared" ref="AJ15:AJ22" si="20">HLOOKUP(AF15,_Tabel5_g,AB15+1,TRUE)</f>
        <v>1</v>
      </c>
      <c r="AK15" s="85">
        <f>TREND(AG15:AH15,AE15:AF15,X15)</f>
        <v>1.0900000000000001</v>
      </c>
      <c r="AL15" s="85">
        <f>TREND(AI15:AJ15,AE15:AF15,X15)</f>
        <v>1.1120000000000001</v>
      </c>
      <c r="AM15" s="85">
        <f>TREND(AK15:AL15,AC15:AD15,J15)</f>
        <v>1.0899999999999999</v>
      </c>
      <c r="AN15" s="85">
        <f>IF(Z15=75,Z15,Z15+10)</f>
        <v>21</v>
      </c>
      <c r="AO15" s="85">
        <f t="shared" ref="AO15:AO22" si="21">MATCH(J15,_Tabel5_Col_d,1)+AN15-1</f>
        <v>22</v>
      </c>
      <c r="AP15" s="85">
        <f t="shared" ref="AP15:AP22" si="22">IF(MATCH(J15,_Tabel5_Col_d,1)=10,AO15,AO15+1)</f>
        <v>23</v>
      </c>
      <c r="AQ15" s="85">
        <f t="shared" ref="AQ15:AQ22" si="23">HLOOKUP(AE15,_Tabel5_g,AO15+1,TRUE)</f>
        <v>1.087</v>
      </c>
      <c r="AR15" s="85">
        <f t="shared" ref="AR15:AR22" si="24">HLOOKUP(AF15,_Tabel5_g,AO15+1,TRUE)</f>
        <v>1</v>
      </c>
      <c r="AS15" s="85">
        <f t="shared" ref="AS15:AS22" si="25">HLOOKUP(AE15,_Tabel5_g,AP15+1,TRUE)</f>
        <v>1.105</v>
      </c>
      <c r="AT15" s="85">
        <f t="shared" ref="AT15:AT22" si="26">HLOOKUP(AF15,_Tabel5_g,AP15+1,TRUE)</f>
        <v>1</v>
      </c>
      <c r="AU15" s="85">
        <f>TREND(AQ15:AR15,AE15:AF15,X15)</f>
        <v>1.087</v>
      </c>
      <c r="AV15" s="85">
        <f>TREND(AS15:AT15,AE15:AF15,X15)</f>
        <v>1.105</v>
      </c>
      <c r="AW15" s="85">
        <f>TREND(AU15:AV15,AC15:AD15,J15)</f>
        <v>1.087</v>
      </c>
      <c r="AX15" s="25">
        <f>AM15+(AW15-AM15)/0.05*(L15-Y15)</f>
        <v>1.0881399999999999</v>
      </c>
      <c r="AY15" s="25">
        <f t="shared" ref="AY15:AY78" si="27">VLOOKUP(_CTF,_Tabel6,2,FALSE)</f>
        <v>1.0169999999999999</v>
      </c>
      <c r="AZ15" s="55">
        <f>G15*F15*(I15/K15)^2*W15*AX15*AY15</f>
        <v>1.1509771740141648</v>
      </c>
    </row>
    <row r="16" spans="2:68">
      <c r="C16" s="4">
        <v>78</v>
      </c>
      <c r="D16" s="4">
        <v>170</v>
      </c>
      <c r="E16" s="4">
        <v>25</v>
      </c>
      <c r="F16" s="4">
        <v>140</v>
      </c>
      <c r="G16" s="55">
        <f t="shared" si="0"/>
        <v>3.1125174825174816E-2</v>
      </c>
      <c r="H16" s="26">
        <v>56</v>
      </c>
      <c r="I16" s="25">
        <f>'Randament Mammo'!$I$18-4.5</f>
        <v>61.5</v>
      </c>
      <c r="J16" s="26">
        <v>7</v>
      </c>
      <c r="K16" s="25">
        <f t="shared" ref="K16:K22" si="28">H16-J16</f>
        <v>49</v>
      </c>
      <c r="L16" s="25">
        <f>VLOOKUP(E16,'Tabele aux MGD'!B6:F16,IF(_CTF="Mo/Mo",2,IF(_CTF="Mo/Rh",3,IF(_CTF="Rh/Rh",4,5))),0)</f>
        <v>0.38900000000000001</v>
      </c>
      <c r="M16" s="25">
        <f t="shared" si="1"/>
        <v>7</v>
      </c>
      <c r="N16" s="25">
        <f t="shared" si="2"/>
        <v>8</v>
      </c>
      <c r="O16" s="25">
        <f t="shared" si="3"/>
        <v>0.35</v>
      </c>
      <c r="P16" s="25">
        <f t="shared" si="4"/>
        <v>0.4</v>
      </c>
      <c r="Q16" s="25">
        <f t="shared" si="5"/>
        <v>0.13</v>
      </c>
      <c r="R16" s="25">
        <f t="shared" si="6"/>
        <v>0.112</v>
      </c>
      <c r="S16" s="25">
        <f t="shared" si="7"/>
        <v>0.14499999999999999</v>
      </c>
      <c r="T16" s="25">
        <f t="shared" si="8"/>
        <v>0.126</v>
      </c>
      <c r="U16" s="25">
        <f t="shared" ref="U16:U22" si="29">TREND(Q16:R16,M16:N16,J16)</f>
        <v>0.13</v>
      </c>
      <c r="V16" s="25">
        <f t="shared" ref="V16:V22" si="30">TREND(S16:T16,M16:N16,J16)</f>
        <v>0.14499999999999999</v>
      </c>
      <c r="W16" s="25">
        <f t="shared" ref="W16:W22" si="31">TREND(U16:V16,O16:P16,L16)</f>
        <v>0.14169999999999999</v>
      </c>
      <c r="X16" s="26">
        <v>50</v>
      </c>
      <c r="Y16" s="85">
        <f t="shared" si="9"/>
        <v>0.35</v>
      </c>
      <c r="Z16" s="85">
        <f t="shared" si="10"/>
        <v>11</v>
      </c>
      <c r="AA16" s="85">
        <f t="shared" si="11"/>
        <v>16</v>
      </c>
      <c r="AB16" s="85">
        <f t="shared" si="12"/>
        <v>17</v>
      </c>
      <c r="AC16" s="85">
        <f t="shared" si="13"/>
        <v>7</v>
      </c>
      <c r="AD16" s="85">
        <f t="shared" si="14"/>
        <v>8</v>
      </c>
      <c r="AE16" s="85">
        <f t="shared" si="15"/>
        <v>50</v>
      </c>
      <c r="AF16" s="85">
        <f t="shared" si="16"/>
        <v>75</v>
      </c>
      <c r="AG16" s="85">
        <f t="shared" si="17"/>
        <v>1</v>
      </c>
      <c r="AH16" s="85">
        <f t="shared" si="18"/>
        <v>0.88600000000000001</v>
      </c>
      <c r="AI16" s="85">
        <f t="shared" si="19"/>
        <v>1</v>
      </c>
      <c r="AJ16" s="85">
        <f t="shared" si="20"/>
        <v>0.88400000000000001</v>
      </c>
      <c r="AK16" s="85">
        <f t="shared" ref="AK16:AK18" si="32">TREND(AG16:AH16,AE16:AF16,X16)</f>
        <v>1</v>
      </c>
      <c r="AL16" s="85">
        <f t="shared" ref="AL16:AL18" si="33">TREND(AI16:AJ16,AE16:AF16,X16)</f>
        <v>1</v>
      </c>
      <c r="AM16" s="85">
        <f t="shared" ref="AM16:AM18" si="34">TREND(AK16:AL16,AC16:AD16,J16)</f>
        <v>1</v>
      </c>
      <c r="AN16" s="85">
        <f t="shared" ref="AN16:AN18" si="35">IF(Z16=75,Z16,Z16+10)</f>
        <v>21</v>
      </c>
      <c r="AO16" s="85">
        <f t="shared" si="21"/>
        <v>26</v>
      </c>
      <c r="AP16" s="85">
        <f t="shared" si="22"/>
        <v>27</v>
      </c>
      <c r="AQ16" s="85">
        <f t="shared" si="23"/>
        <v>1</v>
      </c>
      <c r="AR16" s="85">
        <f t="shared" si="24"/>
        <v>0.88700000000000001</v>
      </c>
      <c r="AS16" s="85">
        <f t="shared" si="25"/>
        <v>1</v>
      </c>
      <c r="AT16" s="85">
        <f t="shared" si="26"/>
        <v>0.88500000000000001</v>
      </c>
      <c r="AU16" s="85">
        <f t="shared" ref="AU16:AU18" si="36">TREND(AQ16:AR16,AE16:AF16,X16)</f>
        <v>1</v>
      </c>
      <c r="AV16" s="85">
        <f t="shared" ref="AV16:AV18" si="37">TREND(AS16:AT16,AE16:AF16,X16)</f>
        <v>1</v>
      </c>
      <c r="AW16" s="85">
        <f t="shared" ref="AW16:AW18" si="38">TREND(AU16:AV16,AC16:AD16,J16)</f>
        <v>1</v>
      </c>
      <c r="AX16" s="25">
        <f t="shared" ref="AX16:AX18" si="39">AM16+(AW16-AM16)/0.05*(L16-Y16)</f>
        <v>1</v>
      </c>
      <c r="AY16" s="25">
        <f t="shared" si="27"/>
        <v>1.0169999999999999</v>
      </c>
      <c r="AZ16" s="55">
        <f t="shared" ref="AZ16:AZ22" si="40">G16*F16*(I16/K16)^2*W16*AX16*AY16</f>
        <v>0.98921048239905862</v>
      </c>
    </row>
    <row r="17" spans="3:52">
      <c r="C17" s="4">
        <v>80</v>
      </c>
      <c r="D17" s="4">
        <v>185</v>
      </c>
      <c r="E17" s="4">
        <v>26</v>
      </c>
      <c r="F17" s="4">
        <v>230</v>
      </c>
      <c r="G17" s="55">
        <f t="shared" si="0"/>
        <v>3.2060955710955706E-2</v>
      </c>
      <c r="H17" s="26">
        <v>66</v>
      </c>
      <c r="I17" s="25">
        <f>'Randament Mammo'!$I$18-4.5</f>
        <v>61.5</v>
      </c>
      <c r="J17" s="26">
        <v>2</v>
      </c>
      <c r="K17" s="25">
        <f t="shared" si="28"/>
        <v>64</v>
      </c>
      <c r="L17" s="25">
        <f>VLOOKUP(E17,'Tabele aux MGD'!B7:F17,IF(_CTF="Mo/Mo",2,IF(_CTF="Mo/Rh",3,IF(_CTF="Rh/Rh",4,5))),0)</f>
        <v>0.39700000000000002</v>
      </c>
      <c r="M17" s="25">
        <f t="shared" si="1"/>
        <v>2</v>
      </c>
      <c r="N17" s="25">
        <f t="shared" si="2"/>
        <v>3</v>
      </c>
      <c r="O17" s="25">
        <f t="shared" si="3"/>
        <v>0.35</v>
      </c>
      <c r="P17" s="25">
        <f t="shared" si="4"/>
        <v>0.4</v>
      </c>
      <c r="Q17" s="25">
        <f t="shared" si="5"/>
        <v>0.433</v>
      </c>
      <c r="R17" s="25">
        <f t="shared" si="6"/>
        <v>0.309</v>
      </c>
      <c r="S17" s="25">
        <f t="shared" si="7"/>
        <v>0.47299999999999998</v>
      </c>
      <c r="T17" s="25">
        <f t="shared" si="8"/>
        <v>0.34200000000000003</v>
      </c>
      <c r="U17" s="25">
        <f t="shared" si="29"/>
        <v>0.43300000000000005</v>
      </c>
      <c r="V17" s="25">
        <f t="shared" si="30"/>
        <v>0.47299999999999998</v>
      </c>
      <c r="W17" s="25">
        <f t="shared" si="31"/>
        <v>0.47059999999999996</v>
      </c>
      <c r="X17" s="26">
        <v>75</v>
      </c>
      <c r="Y17" s="85">
        <f t="shared" si="9"/>
        <v>0.35</v>
      </c>
      <c r="Z17" s="85">
        <f t="shared" si="10"/>
        <v>11</v>
      </c>
      <c r="AA17" s="85">
        <f t="shared" si="11"/>
        <v>11</v>
      </c>
      <c r="AB17" s="85">
        <f t="shared" si="12"/>
        <v>12</v>
      </c>
      <c r="AC17" s="85">
        <f t="shared" si="13"/>
        <v>2</v>
      </c>
      <c r="AD17" s="85">
        <f t="shared" si="14"/>
        <v>3</v>
      </c>
      <c r="AE17" s="85">
        <f t="shared" si="15"/>
        <v>75</v>
      </c>
      <c r="AF17" s="85">
        <f t="shared" si="16"/>
        <v>100</v>
      </c>
      <c r="AG17" s="85">
        <f t="shared" si="17"/>
        <v>0.94299999999999995</v>
      </c>
      <c r="AH17" s="85">
        <f t="shared" si="18"/>
        <v>0.89100000000000001</v>
      </c>
      <c r="AI17" s="85">
        <f t="shared" si="19"/>
        <v>0.91900000000000004</v>
      </c>
      <c r="AJ17" s="85">
        <f t="shared" si="20"/>
        <v>0.84199999999999997</v>
      </c>
      <c r="AK17" s="85">
        <f t="shared" si="32"/>
        <v>0.94299999999999995</v>
      </c>
      <c r="AL17" s="85">
        <f t="shared" si="33"/>
        <v>0.91900000000000015</v>
      </c>
      <c r="AM17" s="85">
        <f t="shared" si="34"/>
        <v>0.94299999999999995</v>
      </c>
      <c r="AN17" s="85">
        <f t="shared" si="35"/>
        <v>21</v>
      </c>
      <c r="AO17" s="85">
        <f t="shared" si="21"/>
        <v>21</v>
      </c>
      <c r="AP17" s="85">
        <f t="shared" si="22"/>
        <v>22</v>
      </c>
      <c r="AQ17" s="85">
        <f t="shared" si="23"/>
        <v>0.94899999999999995</v>
      </c>
      <c r="AR17" s="85">
        <f t="shared" si="24"/>
        <v>0.9</v>
      </c>
      <c r="AS17" s="85">
        <f t="shared" si="25"/>
        <v>0.92200000000000004</v>
      </c>
      <c r="AT17" s="85">
        <f t="shared" si="26"/>
        <v>0.85099999999999998</v>
      </c>
      <c r="AU17" s="85">
        <f t="shared" si="36"/>
        <v>0.94899999999999984</v>
      </c>
      <c r="AV17" s="85">
        <f t="shared" si="37"/>
        <v>0.92200000000000004</v>
      </c>
      <c r="AW17" s="85">
        <f t="shared" si="38"/>
        <v>0.94899999999999984</v>
      </c>
      <c r="AX17" s="25">
        <f t="shared" si="39"/>
        <v>0.94863999999999982</v>
      </c>
      <c r="AY17" s="25">
        <f t="shared" si="27"/>
        <v>1.0169999999999999</v>
      </c>
      <c r="AZ17" s="55">
        <f t="shared" si="40"/>
        <v>3.0914974494987564</v>
      </c>
    </row>
    <row r="18" spans="3:52">
      <c r="C18" s="4">
        <v>67</v>
      </c>
      <c r="D18" s="4">
        <v>160</v>
      </c>
      <c r="E18" s="4">
        <v>27</v>
      </c>
      <c r="F18" s="4">
        <v>212</v>
      </c>
      <c r="G18" s="55">
        <f t="shared" si="0"/>
        <v>3.2938461538461548E-2</v>
      </c>
      <c r="H18" s="26">
        <v>66</v>
      </c>
      <c r="I18" s="25">
        <f>'Randament Mammo'!$I$18-4.5</f>
        <v>61.5</v>
      </c>
      <c r="J18" s="26">
        <v>6</v>
      </c>
      <c r="K18" s="25">
        <f t="shared" si="28"/>
        <v>60</v>
      </c>
      <c r="L18" s="25">
        <f>VLOOKUP(E18,'Tabele aux MGD'!B8:F18,IF(_CTF="Mo/Mo",2,IF(_CTF="Mo/Rh",3,IF(_CTF="Rh/Rh",4,5))),0)</f>
        <v>0.40500000000000003</v>
      </c>
      <c r="M18" s="25">
        <f t="shared" si="1"/>
        <v>6</v>
      </c>
      <c r="N18" s="25">
        <f t="shared" si="2"/>
        <v>7</v>
      </c>
      <c r="O18" s="25">
        <f t="shared" si="3"/>
        <v>0.4</v>
      </c>
      <c r="P18" s="25">
        <f t="shared" si="4"/>
        <v>0.45</v>
      </c>
      <c r="Q18" s="25">
        <f t="shared" si="5"/>
        <v>0.17199999999999999</v>
      </c>
      <c r="R18" s="25">
        <f t="shared" si="6"/>
        <v>0.14499999999999999</v>
      </c>
      <c r="S18" s="25">
        <f t="shared" si="7"/>
        <v>0.192</v>
      </c>
      <c r="T18" s="25">
        <f t="shared" si="8"/>
        <v>0.16300000000000001</v>
      </c>
      <c r="U18" s="25">
        <f t="shared" si="29"/>
        <v>0.17200000000000001</v>
      </c>
      <c r="V18" s="25">
        <f t="shared" si="30"/>
        <v>0.192</v>
      </c>
      <c r="W18" s="25">
        <f t="shared" si="31"/>
        <v>0.17399999999999999</v>
      </c>
      <c r="X18" s="26">
        <v>1</v>
      </c>
      <c r="Y18" s="85">
        <f t="shared" si="9"/>
        <v>0.4</v>
      </c>
      <c r="Z18" s="85">
        <f t="shared" si="10"/>
        <v>21</v>
      </c>
      <c r="AA18" s="85">
        <f t="shared" si="11"/>
        <v>25</v>
      </c>
      <c r="AB18" s="85">
        <f t="shared" si="12"/>
        <v>26</v>
      </c>
      <c r="AC18" s="85">
        <f t="shared" si="13"/>
        <v>6</v>
      </c>
      <c r="AD18" s="85">
        <f t="shared" si="14"/>
        <v>7</v>
      </c>
      <c r="AE18" s="85">
        <f t="shared" si="15"/>
        <v>0.1</v>
      </c>
      <c r="AF18" s="85">
        <f t="shared" si="16"/>
        <v>25</v>
      </c>
      <c r="AG18" s="85">
        <f t="shared" si="17"/>
        <v>1.276</v>
      </c>
      <c r="AH18" s="85">
        <f t="shared" si="18"/>
        <v>1.125</v>
      </c>
      <c r="AI18" s="85">
        <f t="shared" si="19"/>
        <v>1.292</v>
      </c>
      <c r="AJ18" s="85">
        <f t="shared" si="20"/>
        <v>1.1319999999999999</v>
      </c>
      <c r="AK18" s="85">
        <f t="shared" si="32"/>
        <v>1.2705421686746987</v>
      </c>
      <c r="AL18" s="85">
        <f t="shared" si="33"/>
        <v>1.2862168674698797</v>
      </c>
      <c r="AM18" s="85">
        <f t="shared" si="34"/>
        <v>1.2705421686746987</v>
      </c>
      <c r="AN18" s="85">
        <f t="shared" si="35"/>
        <v>31</v>
      </c>
      <c r="AO18" s="85">
        <f t="shared" si="21"/>
        <v>35</v>
      </c>
      <c r="AP18" s="85">
        <f t="shared" si="22"/>
        <v>36</v>
      </c>
      <c r="AQ18" s="85">
        <f t="shared" si="23"/>
        <v>1.2669999999999999</v>
      </c>
      <c r="AR18" s="85">
        <f t="shared" si="24"/>
        <v>1.125</v>
      </c>
      <c r="AS18" s="85">
        <f t="shared" si="25"/>
        <v>1.2829999999999999</v>
      </c>
      <c r="AT18" s="85">
        <f t="shared" si="26"/>
        <v>1.129</v>
      </c>
      <c r="AU18" s="85">
        <f t="shared" si="36"/>
        <v>1.261867469879518</v>
      </c>
      <c r="AV18" s="85">
        <f t="shared" si="37"/>
        <v>1.2774337349397589</v>
      </c>
      <c r="AW18" s="85">
        <f t="shared" si="38"/>
        <v>1.261867469879518</v>
      </c>
      <c r="AX18" s="25">
        <f t="shared" si="39"/>
        <v>1.2696746987951806</v>
      </c>
      <c r="AY18" s="25">
        <f t="shared" si="27"/>
        <v>1.0169999999999999</v>
      </c>
      <c r="AZ18" s="55">
        <f t="shared" si="40"/>
        <v>1.6483505180171025</v>
      </c>
    </row>
    <row r="19" spans="3:52">
      <c r="C19" s="4">
        <v>65</v>
      </c>
      <c r="D19" s="4">
        <v>160</v>
      </c>
      <c r="E19" s="4">
        <v>28</v>
      </c>
      <c r="F19" s="4">
        <v>189</v>
      </c>
      <c r="G19" s="55">
        <f t="shared" si="0"/>
        <v>3.3757692307692315E-2</v>
      </c>
      <c r="H19" s="26">
        <v>66</v>
      </c>
      <c r="I19" s="25">
        <f>'Randament Mammo'!$I$18-4.5</f>
        <v>61.5</v>
      </c>
      <c r="J19" s="26">
        <v>6</v>
      </c>
      <c r="K19" s="25">
        <f t="shared" si="28"/>
        <v>60</v>
      </c>
      <c r="L19" s="25">
        <f>VLOOKUP(E19,'Tabele aux MGD'!B9:F19,IF(_CTF="Mo/Mo",2,IF(_CTF="Mo/Rh",3,IF(_CTF="Rh/Rh",4,5))),0)</f>
        <v>0.41299999999999998</v>
      </c>
      <c r="M19" s="25">
        <f t="shared" si="1"/>
        <v>6</v>
      </c>
      <c r="N19" s="25">
        <f t="shared" si="2"/>
        <v>7</v>
      </c>
      <c r="O19" s="25">
        <f t="shared" si="3"/>
        <v>0.4</v>
      </c>
      <c r="P19" s="25">
        <f t="shared" si="4"/>
        <v>0.45</v>
      </c>
      <c r="Q19" s="25">
        <f t="shared" si="5"/>
        <v>0.17199999999999999</v>
      </c>
      <c r="R19" s="25">
        <f t="shared" si="6"/>
        <v>0.14499999999999999</v>
      </c>
      <c r="S19" s="25">
        <f t="shared" si="7"/>
        <v>0.192</v>
      </c>
      <c r="T19" s="25">
        <f t="shared" si="8"/>
        <v>0.16300000000000001</v>
      </c>
      <c r="U19" s="25">
        <f t="shared" si="29"/>
        <v>0.17200000000000001</v>
      </c>
      <c r="V19" s="25">
        <f t="shared" si="30"/>
        <v>0.192</v>
      </c>
      <c r="W19" s="25">
        <f t="shared" si="31"/>
        <v>0.17719999999999997</v>
      </c>
      <c r="X19" s="26">
        <v>100</v>
      </c>
      <c r="Y19" s="85">
        <f t="shared" si="9"/>
        <v>0.4</v>
      </c>
      <c r="Z19" s="85">
        <f t="shared" si="10"/>
        <v>21</v>
      </c>
      <c r="AA19" s="85">
        <f t="shared" si="11"/>
        <v>25</v>
      </c>
      <c r="AB19" s="85">
        <f t="shared" si="12"/>
        <v>26</v>
      </c>
      <c r="AC19" s="85">
        <f t="shared" si="13"/>
        <v>6</v>
      </c>
      <c r="AD19" s="85">
        <f t="shared" si="14"/>
        <v>7</v>
      </c>
      <c r="AE19" s="85">
        <f t="shared" si="15"/>
        <v>100</v>
      </c>
      <c r="AF19" s="85">
        <f t="shared" si="16"/>
        <v>100</v>
      </c>
      <c r="AG19" s="85">
        <f t="shared" si="17"/>
        <v>0.79800000000000004</v>
      </c>
      <c r="AH19" s="85">
        <f t="shared" si="18"/>
        <v>0.79800000000000004</v>
      </c>
      <c r="AI19" s="85">
        <f t="shared" si="19"/>
        <v>0.79300000000000004</v>
      </c>
      <c r="AJ19" s="85">
        <f t="shared" si="20"/>
        <v>0.79300000000000004</v>
      </c>
      <c r="AK19" s="85">
        <f t="shared" ref="AK19:AK22" si="41">TREND(AG19:AH19,AE19:AF19,X19)</f>
        <v>0.79800000000000004</v>
      </c>
      <c r="AL19" s="85">
        <f t="shared" ref="AL19:AL22" si="42">TREND(AI19:AJ19,AE19:AF19,X19)</f>
        <v>0.79300000000000004</v>
      </c>
      <c r="AM19" s="85">
        <f t="shared" ref="AM19:AM22" si="43">TREND(AK19:AL19,AC19:AD19,J19)</f>
        <v>0.79800000000000004</v>
      </c>
      <c r="AN19" s="85">
        <f t="shared" ref="AN19:AN22" si="44">IF(Z19=75,Z19,Z19+10)</f>
        <v>31</v>
      </c>
      <c r="AO19" s="85">
        <f t="shared" si="21"/>
        <v>35</v>
      </c>
      <c r="AP19" s="85">
        <f t="shared" si="22"/>
        <v>36</v>
      </c>
      <c r="AQ19" s="85">
        <f t="shared" si="23"/>
        <v>0.80100000000000005</v>
      </c>
      <c r="AR19" s="85">
        <f t="shared" si="24"/>
        <v>0.80100000000000005</v>
      </c>
      <c r="AS19" s="85">
        <f t="shared" si="25"/>
        <v>0.79700000000000004</v>
      </c>
      <c r="AT19" s="85">
        <f t="shared" si="26"/>
        <v>0.79700000000000004</v>
      </c>
      <c r="AU19" s="85">
        <f t="shared" ref="AU19:AU22" si="45">TREND(AQ19:AR19,AE19:AF19,X19)</f>
        <v>0.80100000000000005</v>
      </c>
      <c r="AV19" s="85">
        <f t="shared" ref="AV19:AV22" si="46">TREND(AS19:AT19,AE19:AF19,X19)</f>
        <v>0.79700000000000004</v>
      </c>
      <c r="AW19" s="85">
        <f t="shared" ref="AW19:AW22" si="47">TREND(AU19:AV19,AC19:AD19,J19)</f>
        <v>0.80100000000000005</v>
      </c>
      <c r="AX19" s="25">
        <f t="shared" ref="AX19:AX22" si="48">AM19+(AW19-AM19)/0.05*(L19-Y19)</f>
        <v>0.79878000000000005</v>
      </c>
      <c r="AY19" s="25">
        <f t="shared" si="27"/>
        <v>1.0169999999999999</v>
      </c>
      <c r="AZ19" s="55">
        <f t="shared" si="40"/>
        <v>0.96492628783861378</v>
      </c>
    </row>
    <row r="20" spans="3:52">
      <c r="C20" s="4">
        <v>78</v>
      </c>
      <c r="D20" s="4">
        <v>172</v>
      </c>
      <c r="E20" s="4">
        <v>29</v>
      </c>
      <c r="F20" s="4">
        <v>176</v>
      </c>
      <c r="G20" s="55">
        <f t="shared" si="0"/>
        <v>3.451864801864802E-2</v>
      </c>
      <c r="H20" s="26">
        <v>66</v>
      </c>
      <c r="I20" s="25">
        <f>'Randament Mammo'!$I$18-4.5</f>
        <v>61.5</v>
      </c>
      <c r="J20" s="26">
        <v>6</v>
      </c>
      <c r="K20" s="25">
        <f t="shared" si="28"/>
        <v>60</v>
      </c>
      <c r="L20" s="25">
        <f>VLOOKUP(E20,'Tabele aux MGD'!B10:F20,IF(_CTF="Mo/Mo",2,IF(_CTF="Mo/Rh",3,IF(_CTF="Rh/Rh",4,5))),0)</f>
        <v>0.42199999999999999</v>
      </c>
      <c r="M20" s="25">
        <f t="shared" si="1"/>
        <v>6</v>
      </c>
      <c r="N20" s="25">
        <f t="shared" si="2"/>
        <v>7</v>
      </c>
      <c r="O20" s="25">
        <f t="shared" si="3"/>
        <v>0.4</v>
      </c>
      <c r="P20" s="25">
        <f t="shared" si="4"/>
        <v>0.45</v>
      </c>
      <c r="Q20" s="25">
        <f t="shared" si="5"/>
        <v>0.17199999999999999</v>
      </c>
      <c r="R20" s="25">
        <f t="shared" si="6"/>
        <v>0.14499999999999999</v>
      </c>
      <c r="S20" s="25">
        <f t="shared" si="7"/>
        <v>0.192</v>
      </c>
      <c r="T20" s="25">
        <f t="shared" si="8"/>
        <v>0.16300000000000001</v>
      </c>
      <c r="U20" s="25">
        <f t="shared" si="29"/>
        <v>0.17200000000000001</v>
      </c>
      <c r="V20" s="25">
        <f t="shared" si="30"/>
        <v>0.192</v>
      </c>
      <c r="W20" s="25">
        <f t="shared" si="31"/>
        <v>0.18079999999999999</v>
      </c>
      <c r="X20" s="26">
        <v>50</v>
      </c>
      <c r="Y20" s="85">
        <f t="shared" si="9"/>
        <v>0.4</v>
      </c>
      <c r="Z20" s="85">
        <f t="shared" si="10"/>
        <v>21</v>
      </c>
      <c r="AA20" s="85">
        <f t="shared" si="11"/>
        <v>25</v>
      </c>
      <c r="AB20" s="85">
        <f t="shared" si="12"/>
        <v>26</v>
      </c>
      <c r="AC20" s="85">
        <f t="shared" si="13"/>
        <v>6</v>
      </c>
      <c r="AD20" s="85">
        <f t="shared" si="14"/>
        <v>7</v>
      </c>
      <c r="AE20" s="85">
        <f t="shared" si="15"/>
        <v>50</v>
      </c>
      <c r="AF20" s="85">
        <f t="shared" si="16"/>
        <v>75</v>
      </c>
      <c r="AG20" s="85">
        <f t="shared" si="17"/>
        <v>1</v>
      </c>
      <c r="AH20" s="85">
        <f t="shared" si="18"/>
        <v>0.89</v>
      </c>
      <c r="AI20" s="85">
        <f t="shared" si="19"/>
        <v>1</v>
      </c>
      <c r="AJ20" s="85">
        <f t="shared" si="20"/>
        <v>0.88700000000000001</v>
      </c>
      <c r="AK20" s="85">
        <f t="shared" si="41"/>
        <v>1.0000000000000002</v>
      </c>
      <c r="AL20" s="85">
        <f t="shared" si="42"/>
        <v>1</v>
      </c>
      <c r="AM20" s="85">
        <f t="shared" si="43"/>
        <v>1</v>
      </c>
      <c r="AN20" s="85">
        <f t="shared" si="44"/>
        <v>31</v>
      </c>
      <c r="AO20" s="85">
        <f t="shared" si="21"/>
        <v>35</v>
      </c>
      <c r="AP20" s="85">
        <f t="shared" si="22"/>
        <v>36</v>
      </c>
      <c r="AQ20" s="85">
        <f t="shared" si="23"/>
        <v>1</v>
      </c>
      <c r="AR20" s="85">
        <f t="shared" si="24"/>
        <v>0.89100000000000001</v>
      </c>
      <c r="AS20" s="85">
        <f t="shared" si="25"/>
        <v>1</v>
      </c>
      <c r="AT20" s="85">
        <f t="shared" si="26"/>
        <v>0.89200000000000002</v>
      </c>
      <c r="AU20" s="85">
        <f t="shared" si="45"/>
        <v>1</v>
      </c>
      <c r="AV20" s="85">
        <f t="shared" si="46"/>
        <v>0.99999999999999978</v>
      </c>
      <c r="AW20" s="85">
        <f t="shared" si="47"/>
        <v>1</v>
      </c>
      <c r="AX20" s="25">
        <f t="shared" si="48"/>
        <v>1</v>
      </c>
      <c r="AY20" s="25">
        <f t="shared" si="27"/>
        <v>1.0169999999999999</v>
      </c>
      <c r="AZ20" s="55">
        <f t="shared" si="40"/>
        <v>1.1736363583624614</v>
      </c>
    </row>
    <row r="21" spans="3:52">
      <c r="C21" s="4">
        <v>76</v>
      </c>
      <c r="D21" s="4">
        <v>185</v>
      </c>
      <c r="E21" s="4">
        <v>30</v>
      </c>
      <c r="F21" s="4">
        <v>214</v>
      </c>
      <c r="G21" s="55">
        <f t="shared" si="0"/>
        <v>3.5221328671328676E-2</v>
      </c>
      <c r="H21" s="26">
        <v>66</v>
      </c>
      <c r="I21" s="25">
        <f>'Randament Mammo'!$I$18-4.5</f>
        <v>61.5</v>
      </c>
      <c r="J21" s="26">
        <v>6</v>
      </c>
      <c r="K21" s="25">
        <f t="shared" si="28"/>
        <v>60</v>
      </c>
      <c r="L21" s="25">
        <f>VLOOKUP(E21,'Tabele aux MGD'!B11:F21,IF(_CTF="Mo/Mo",2,IF(_CTF="Mo/Rh",3,IF(_CTF="Rh/Rh",4,5))),0)</f>
        <v>0.43</v>
      </c>
      <c r="M21" s="25">
        <f t="shared" si="1"/>
        <v>6</v>
      </c>
      <c r="N21" s="25">
        <f t="shared" si="2"/>
        <v>7</v>
      </c>
      <c r="O21" s="25">
        <f t="shared" si="3"/>
        <v>0.4</v>
      </c>
      <c r="P21" s="25">
        <f t="shared" si="4"/>
        <v>0.45</v>
      </c>
      <c r="Q21" s="25">
        <f t="shared" si="5"/>
        <v>0.17199999999999999</v>
      </c>
      <c r="R21" s="25">
        <f t="shared" si="6"/>
        <v>0.14499999999999999</v>
      </c>
      <c r="S21" s="25">
        <f t="shared" si="7"/>
        <v>0.192</v>
      </c>
      <c r="T21" s="25">
        <f t="shared" si="8"/>
        <v>0.16300000000000001</v>
      </c>
      <c r="U21" s="25">
        <f t="shared" si="29"/>
        <v>0.17200000000000001</v>
      </c>
      <c r="V21" s="25">
        <f t="shared" si="30"/>
        <v>0.192</v>
      </c>
      <c r="W21" s="25">
        <f t="shared" si="31"/>
        <v>0.18399999999999997</v>
      </c>
      <c r="X21" s="26">
        <v>50</v>
      </c>
      <c r="Y21" s="85">
        <f t="shared" si="9"/>
        <v>0.4</v>
      </c>
      <c r="Z21" s="85">
        <f t="shared" si="10"/>
        <v>21</v>
      </c>
      <c r="AA21" s="85">
        <f t="shared" si="11"/>
        <v>25</v>
      </c>
      <c r="AB21" s="85">
        <f t="shared" si="12"/>
        <v>26</v>
      </c>
      <c r="AC21" s="85">
        <f t="shared" si="13"/>
        <v>6</v>
      </c>
      <c r="AD21" s="85">
        <f t="shared" si="14"/>
        <v>7</v>
      </c>
      <c r="AE21" s="85">
        <f t="shared" si="15"/>
        <v>50</v>
      </c>
      <c r="AF21" s="85">
        <f t="shared" si="16"/>
        <v>75</v>
      </c>
      <c r="AG21" s="85">
        <f t="shared" si="17"/>
        <v>1</v>
      </c>
      <c r="AH21" s="85">
        <f t="shared" si="18"/>
        <v>0.89</v>
      </c>
      <c r="AI21" s="85">
        <f t="shared" si="19"/>
        <v>1</v>
      </c>
      <c r="AJ21" s="85">
        <f t="shared" si="20"/>
        <v>0.88700000000000001</v>
      </c>
      <c r="AK21" s="85">
        <f t="shared" si="41"/>
        <v>1.0000000000000002</v>
      </c>
      <c r="AL21" s="85">
        <f t="shared" si="42"/>
        <v>1</v>
      </c>
      <c r="AM21" s="85">
        <f t="shared" si="43"/>
        <v>1</v>
      </c>
      <c r="AN21" s="85">
        <f t="shared" si="44"/>
        <v>31</v>
      </c>
      <c r="AO21" s="85">
        <f t="shared" si="21"/>
        <v>35</v>
      </c>
      <c r="AP21" s="85">
        <f t="shared" si="22"/>
        <v>36</v>
      </c>
      <c r="AQ21" s="85">
        <f t="shared" si="23"/>
        <v>1</v>
      </c>
      <c r="AR21" s="85">
        <f t="shared" si="24"/>
        <v>0.89100000000000001</v>
      </c>
      <c r="AS21" s="85">
        <f t="shared" si="25"/>
        <v>1</v>
      </c>
      <c r="AT21" s="85">
        <f t="shared" si="26"/>
        <v>0.89200000000000002</v>
      </c>
      <c r="AU21" s="85">
        <f t="shared" si="45"/>
        <v>1</v>
      </c>
      <c r="AV21" s="85">
        <f t="shared" si="46"/>
        <v>0.99999999999999978</v>
      </c>
      <c r="AW21" s="85">
        <f t="shared" si="47"/>
        <v>1</v>
      </c>
      <c r="AX21" s="25">
        <f t="shared" si="48"/>
        <v>1</v>
      </c>
      <c r="AY21" s="25">
        <f t="shared" si="27"/>
        <v>1.0169999999999999</v>
      </c>
      <c r="AZ21" s="55">
        <f t="shared" si="40"/>
        <v>1.4818560415202831</v>
      </c>
    </row>
    <row r="22" spans="3:52">
      <c r="C22" s="4">
        <v>65</v>
      </c>
      <c r="D22" s="4">
        <v>175</v>
      </c>
      <c r="E22" s="4">
        <v>31</v>
      </c>
      <c r="F22" s="4">
        <v>217</v>
      </c>
      <c r="G22" s="55">
        <f t="shared" si="0"/>
        <v>3.5865734265734271E-2</v>
      </c>
      <c r="H22" s="26">
        <v>66</v>
      </c>
      <c r="I22" s="25">
        <f>'Randament Mammo'!$I$18-4.5</f>
        <v>61.5</v>
      </c>
      <c r="J22" s="26">
        <v>6</v>
      </c>
      <c r="K22" s="25">
        <f t="shared" si="28"/>
        <v>60</v>
      </c>
      <c r="L22" s="25">
        <f>VLOOKUP(E22,'Tabele aux MGD'!B12:F22,IF(_CTF="Mo/Mo",2,IF(_CTF="Mo/Rh",3,IF(_CTF="Rh/Rh",4,5))),0)</f>
        <v>0.438</v>
      </c>
      <c r="M22" s="25">
        <f t="shared" si="1"/>
        <v>6</v>
      </c>
      <c r="N22" s="25">
        <f t="shared" si="2"/>
        <v>7</v>
      </c>
      <c r="O22" s="25">
        <f t="shared" si="3"/>
        <v>0.4</v>
      </c>
      <c r="P22" s="25">
        <f t="shared" si="4"/>
        <v>0.45</v>
      </c>
      <c r="Q22" s="25">
        <f t="shared" si="5"/>
        <v>0.17199999999999999</v>
      </c>
      <c r="R22" s="25">
        <f t="shared" si="6"/>
        <v>0.14499999999999999</v>
      </c>
      <c r="S22" s="25">
        <f t="shared" si="7"/>
        <v>0.192</v>
      </c>
      <c r="T22" s="25">
        <f t="shared" si="8"/>
        <v>0.16300000000000001</v>
      </c>
      <c r="U22" s="25">
        <f t="shared" si="29"/>
        <v>0.17200000000000001</v>
      </c>
      <c r="V22" s="25">
        <f t="shared" si="30"/>
        <v>0.192</v>
      </c>
      <c r="W22" s="25">
        <f t="shared" si="31"/>
        <v>0.18719999999999998</v>
      </c>
      <c r="X22" s="26">
        <v>25</v>
      </c>
      <c r="Y22" s="85">
        <f t="shared" si="9"/>
        <v>0.4</v>
      </c>
      <c r="Z22" s="85">
        <f t="shared" si="10"/>
        <v>21</v>
      </c>
      <c r="AA22" s="85">
        <f t="shared" si="11"/>
        <v>25</v>
      </c>
      <c r="AB22" s="85">
        <f t="shared" si="12"/>
        <v>26</v>
      </c>
      <c r="AC22" s="85">
        <f t="shared" si="13"/>
        <v>6</v>
      </c>
      <c r="AD22" s="85">
        <f t="shared" si="14"/>
        <v>7</v>
      </c>
      <c r="AE22" s="85">
        <f t="shared" si="15"/>
        <v>25</v>
      </c>
      <c r="AF22" s="85">
        <f t="shared" si="16"/>
        <v>50</v>
      </c>
      <c r="AG22" s="85">
        <f t="shared" si="17"/>
        <v>1.125</v>
      </c>
      <c r="AH22" s="85">
        <f t="shared" si="18"/>
        <v>1</v>
      </c>
      <c r="AI22" s="85">
        <f t="shared" si="19"/>
        <v>1.1319999999999999</v>
      </c>
      <c r="AJ22" s="85">
        <f t="shared" si="20"/>
        <v>1</v>
      </c>
      <c r="AK22" s="85">
        <f t="shared" si="41"/>
        <v>1.125</v>
      </c>
      <c r="AL22" s="85">
        <f t="shared" si="42"/>
        <v>1.1319999999999999</v>
      </c>
      <c r="AM22" s="85">
        <f t="shared" si="43"/>
        <v>1.1249999999999998</v>
      </c>
      <c r="AN22" s="85">
        <f t="shared" si="44"/>
        <v>31</v>
      </c>
      <c r="AO22" s="85">
        <f t="shared" si="21"/>
        <v>35</v>
      </c>
      <c r="AP22" s="85">
        <f t="shared" si="22"/>
        <v>36</v>
      </c>
      <c r="AQ22" s="85">
        <f t="shared" si="23"/>
        <v>1.125</v>
      </c>
      <c r="AR22" s="85">
        <f t="shared" si="24"/>
        <v>1</v>
      </c>
      <c r="AS22" s="85">
        <f t="shared" si="25"/>
        <v>1.129</v>
      </c>
      <c r="AT22" s="85">
        <f t="shared" si="26"/>
        <v>1</v>
      </c>
      <c r="AU22" s="85">
        <f t="shared" si="45"/>
        <v>1.125</v>
      </c>
      <c r="AV22" s="85">
        <f t="shared" si="46"/>
        <v>1.129</v>
      </c>
      <c r="AW22" s="85">
        <f t="shared" si="47"/>
        <v>1.125</v>
      </c>
      <c r="AX22" s="25">
        <f t="shared" si="48"/>
        <v>1.125</v>
      </c>
      <c r="AY22" s="25">
        <f t="shared" si="27"/>
        <v>1.0169999999999999</v>
      </c>
      <c r="AZ22" s="55">
        <f t="shared" si="40"/>
        <v>1.7513240466347177</v>
      </c>
    </row>
    <row r="23" spans="3:52">
      <c r="C23" s="4">
        <v>68</v>
      </c>
      <c r="D23" s="4">
        <v>168</v>
      </c>
      <c r="E23" s="4">
        <v>32</v>
      </c>
      <c r="F23" s="4">
        <v>236</v>
      </c>
      <c r="G23" s="55">
        <f t="shared" ref="G23:G86" si="49">MGD_A*E23^2+MGD_B*E23+MGD_C</f>
        <v>3.6451864801864804E-2</v>
      </c>
      <c r="H23" s="26">
        <v>66</v>
      </c>
      <c r="I23" s="25">
        <f>'Randament Mammo'!$I$18-4.5</f>
        <v>61.5</v>
      </c>
      <c r="J23" s="26">
        <v>6</v>
      </c>
      <c r="K23" s="25">
        <f>H23-J23</f>
        <v>60</v>
      </c>
      <c r="L23" s="25">
        <f>VLOOKUP(E23,'Tabele aux MGD'!B13:F23,IF(_CTF="Mo/Mo",2,IF(_CTF="Mo/Rh",3,IF(_CTF="Rh/Rh",4,5))),0)</f>
        <v>0.44600000000000001</v>
      </c>
      <c r="M23" s="25">
        <f t="shared" ref="M23:M86" si="50">INDEX(_Tabel4,1,MATCH(J23,_Tabel4_Col))</f>
        <v>6</v>
      </c>
      <c r="N23" s="25">
        <f t="shared" ref="N23:N86" si="51">INDEX(_Tabel4,1,IF(MATCH(J23,_Tabel4_Col)=9,9,MATCH(J23,_Tabel4_Col)+1))</f>
        <v>7</v>
      </c>
      <c r="O23" s="25">
        <f t="shared" ref="O23:O86" si="52">INDEX(_Tabel4,MATCH(L23,_Tabel4_Rd),1)</f>
        <v>0.4</v>
      </c>
      <c r="P23" s="25">
        <f t="shared" ref="P23:P86" si="53">INDEX(_Tabel4,IF(MATCH(L23,_Tabel4_Rd)=10,10,MATCH(L23,_Tabel4_Rd)+1),1)</f>
        <v>0.45</v>
      </c>
      <c r="Q23" s="25">
        <f t="shared" ref="Q23:Q86" si="54">INDEX(_Tabel4,MATCH(L23,_Tabel4_Rd),MATCH(J23,_Tabel4_Col))</f>
        <v>0.17199999999999999</v>
      </c>
      <c r="R23" s="25">
        <f t="shared" ref="R23:R86" si="55">INDEX(_Tabel4,MATCH(L23,_Tabel4_Rd),IF(MATCH(J23,_Tabel4_Col)=9,9,MATCH(J23,_Tabel4_Col)+1))</f>
        <v>0.14499999999999999</v>
      </c>
      <c r="S23" s="25">
        <f t="shared" ref="S23:S86" si="56">INDEX(_Tabel4,IF(MATCH(L23,_Tabel4_Rd)=10,10,MATCH(L23,_Tabel4_Rd)+1),MATCH(J23,_Tabel4_Col))</f>
        <v>0.192</v>
      </c>
      <c r="T23" s="25">
        <f t="shared" ref="T23:T86" si="57">INDEX(_Tabel4,IF(MATCH(L23,_Tabel4_Rd)=10,10,MATCH(L23,_Tabel4_Rd)+1),IF(MATCH(J23,_Tabel4_Col)=9,9,MATCH(J23,_Tabel4_Col)+1))</f>
        <v>0.16300000000000001</v>
      </c>
      <c r="U23" s="25">
        <f>TREND(Q23:R23,M23:N23,J23)</f>
        <v>0.17200000000000001</v>
      </c>
      <c r="V23" s="25">
        <f>TREND(S23:T23,M23:N23,J23)</f>
        <v>0.192</v>
      </c>
      <c r="W23" s="25">
        <f>TREND(U23:V23,O23:P23,L23)</f>
        <v>0.19039999999999999</v>
      </c>
      <c r="X23" s="26">
        <v>75</v>
      </c>
      <c r="Y23" s="85">
        <f t="shared" ref="Y23:Y86" si="58">VLOOKUP(L23,_Tabel5,1,TRUE)</f>
        <v>0.4</v>
      </c>
      <c r="Z23" s="85">
        <f t="shared" ref="Z23:Z86" si="59">MATCH(L23,_Tabel5_Col_HVL,1)-9</f>
        <v>21</v>
      </c>
      <c r="AA23" s="85">
        <f t="shared" ref="AA23:AA86" si="60">MATCH(J23,_Tabel5_Col_d,1)+Z23-1</f>
        <v>25</v>
      </c>
      <c r="AB23" s="85">
        <f t="shared" ref="AB23:AB86" si="61">IF(MATCH(J23,_Tabel5_Col_d,1)=10,AA23,AA23+1)</f>
        <v>26</v>
      </c>
      <c r="AC23" s="85">
        <f t="shared" ref="AC23:AC86" si="62">INDEX(_Tabel5_Col_dtot,AA23)</f>
        <v>6</v>
      </c>
      <c r="AD23" s="85">
        <f t="shared" ref="AD23:AD86" si="63">INDEX(_Tabel5_Col_dtot,AB23)</f>
        <v>7</v>
      </c>
      <c r="AE23" s="85">
        <f t="shared" ref="AE23:AE86" si="64">HLOOKUP(X23,_Tabel5_g,1,TRUE)</f>
        <v>75</v>
      </c>
      <c r="AF23" s="85">
        <f t="shared" ref="AF23:AF86" si="65">INDEX(_Tabel5_Rand_gl,1,IF(X23=100,5,MATCH(AE23,_Tabel5_Rand_gl,0)+1))</f>
        <v>100</v>
      </c>
      <c r="AG23" s="85">
        <f t="shared" ref="AG23:AG86" si="66">HLOOKUP(AE23,_Tabel5_g,AA23+1,TRUE)</f>
        <v>0.89</v>
      </c>
      <c r="AH23" s="85">
        <f t="shared" ref="AH23:AH86" si="67">HLOOKUP(AF23,_Tabel5_g,AA23+1,TRUE)</f>
        <v>0.79800000000000004</v>
      </c>
      <c r="AI23" s="85">
        <f t="shared" ref="AI23:AI86" si="68">HLOOKUP(AE23,_Tabel5_g,AB23+1,TRUE)</f>
        <v>0.88700000000000001</v>
      </c>
      <c r="AJ23" s="85">
        <f t="shared" ref="AJ23:AJ86" si="69">HLOOKUP(AF23,_Tabel5_g,AB23+1,TRUE)</f>
        <v>0.79300000000000004</v>
      </c>
      <c r="AK23" s="85">
        <f>TREND(AG23:AH23,AE23:AF23,X23)</f>
        <v>0.89</v>
      </c>
      <c r="AL23" s="85">
        <f>TREND(AI23:AJ23,AE23:AF23,X23)</f>
        <v>0.88700000000000012</v>
      </c>
      <c r="AM23" s="85">
        <f>TREND(AK23:AL23,AC23:AD23,J23)</f>
        <v>0.89</v>
      </c>
      <c r="AN23" s="85">
        <f>IF(Z23=75,Z23,Z23+10)</f>
        <v>31</v>
      </c>
      <c r="AO23" s="85">
        <f t="shared" ref="AO23:AO86" si="70">MATCH(J23,_Tabel5_Col_d,1)+AN23-1</f>
        <v>35</v>
      </c>
      <c r="AP23" s="85">
        <f t="shared" ref="AP23:AP86" si="71">IF(MATCH(J23,_Tabel5_Col_d,1)=10,AO23,AO23+1)</f>
        <v>36</v>
      </c>
      <c r="AQ23" s="85">
        <f t="shared" ref="AQ23:AQ86" si="72">HLOOKUP(AE23,_Tabel5_g,AO23+1,TRUE)</f>
        <v>0.89100000000000001</v>
      </c>
      <c r="AR23" s="85">
        <f t="shared" ref="AR23:AR86" si="73">HLOOKUP(AF23,_Tabel5_g,AO23+1,TRUE)</f>
        <v>0.80100000000000005</v>
      </c>
      <c r="AS23" s="85">
        <f t="shared" ref="AS23:AS86" si="74">HLOOKUP(AE23,_Tabel5_g,AP23+1,TRUE)</f>
        <v>0.89200000000000002</v>
      </c>
      <c r="AT23" s="85">
        <f t="shared" ref="AT23:AT86" si="75">HLOOKUP(AF23,_Tabel5_g,AP23+1,TRUE)</f>
        <v>0.79700000000000004</v>
      </c>
      <c r="AU23" s="85">
        <f>TREND(AQ23:AR23,AE23:AF23,X23)</f>
        <v>0.89100000000000013</v>
      </c>
      <c r="AV23" s="85">
        <f>TREND(AS23:AT23,AE23:AF23,X23)</f>
        <v>0.89200000000000013</v>
      </c>
      <c r="AW23" s="85">
        <f>TREND(AU23:AV23,AC23:AD23,J23)</f>
        <v>0.89100000000000013</v>
      </c>
      <c r="AX23" s="25">
        <f>AM23+(AW23-AM23)/0.05*(L23-Y23)</f>
        <v>0.89092000000000016</v>
      </c>
      <c r="AY23" s="25">
        <f t="shared" si="27"/>
        <v>1.0169999999999999</v>
      </c>
      <c r="AZ23" s="55">
        <f>G23*F23*(I23/K23)^2*W23*AX23*AY23</f>
        <v>1.5592153080617179</v>
      </c>
    </row>
    <row r="24" spans="3:52">
      <c r="C24" s="27">
        <v>60</v>
      </c>
      <c r="D24" s="4">
        <v>160</v>
      </c>
      <c r="E24" s="27">
        <v>33</v>
      </c>
      <c r="F24" s="27">
        <v>189</v>
      </c>
      <c r="G24" s="55">
        <f t="shared" si="49"/>
        <v>3.6979720279720275E-2</v>
      </c>
      <c r="H24" s="26">
        <v>66</v>
      </c>
      <c r="I24" s="25">
        <f>'Randament Mammo'!$I$18-4.5</f>
        <v>61.5</v>
      </c>
      <c r="J24" s="26">
        <v>6</v>
      </c>
      <c r="K24" s="25">
        <f>H24-J24</f>
        <v>60</v>
      </c>
      <c r="L24" s="25">
        <f>VLOOKUP(E24,'Tabele aux MGD'!B14:F24,IF(_CTF="Mo/Mo",2,IF(_CTF="Mo/Rh",3,IF(_CTF="Rh/Rh",4,5))),0)</f>
        <v>0.45400000000000001</v>
      </c>
      <c r="M24" s="25">
        <f t="shared" si="50"/>
        <v>6</v>
      </c>
      <c r="N24" s="25">
        <f t="shared" si="51"/>
        <v>7</v>
      </c>
      <c r="O24" s="25">
        <f t="shared" si="52"/>
        <v>0.45</v>
      </c>
      <c r="P24" s="25">
        <f t="shared" si="53"/>
        <v>0.5</v>
      </c>
      <c r="Q24" s="25">
        <f t="shared" si="54"/>
        <v>0.192</v>
      </c>
      <c r="R24" s="25">
        <f t="shared" si="55"/>
        <v>0.16300000000000001</v>
      </c>
      <c r="S24" s="25">
        <f t="shared" si="56"/>
        <v>0.214</v>
      </c>
      <c r="T24" s="25">
        <f t="shared" si="57"/>
        <v>0.17699999999999999</v>
      </c>
      <c r="U24" s="25">
        <f>TREND(Q24:R24,M24:N24,J24)</f>
        <v>0.192</v>
      </c>
      <c r="V24" s="25">
        <f>TREND(S24:T24,M24:N24,J24)</f>
        <v>0.21400000000000005</v>
      </c>
      <c r="W24" s="25">
        <f>TREND(U24:V24,O24:P24,L24)</f>
        <v>0.19376000000000002</v>
      </c>
      <c r="X24" s="26">
        <v>40</v>
      </c>
      <c r="Y24" s="85">
        <f t="shared" si="58"/>
        <v>0.45</v>
      </c>
      <c r="Z24" s="85">
        <f t="shared" si="59"/>
        <v>31</v>
      </c>
      <c r="AA24" s="85">
        <f t="shared" si="60"/>
        <v>35</v>
      </c>
      <c r="AB24" s="85">
        <f t="shared" si="61"/>
        <v>36</v>
      </c>
      <c r="AC24" s="85">
        <f t="shared" si="62"/>
        <v>6</v>
      </c>
      <c r="AD24" s="85">
        <f t="shared" si="63"/>
        <v>7</v>
      </c>
      <c r="AE24" s="85">
        <f t="shared" si="64"/>
        <v>25</v>
      </c>
      <c r="AF24" s="85">
        <f t="shared" si="65"/>
        <v>50</v>
      </c>
      <c r="AG24" s="85">
        <f t="shared" si="66"/>
        <v>1.125</v>
      </c>
      <c r="AH24" s="85">
        <f t="shared" si="67"/>
        <v>1</v>
      </c>
      <c r="AI24" s="85">
        <f t="shared" si="68"/>
        <v>1.129</v>
      </c>
      <c r="AJ24" s="85">
        <f t="shared" si="69"/>
        <v>1</v>
      </c>
      <c r="AK24" s="85">
        <f>TREND(AG24:AH24,AE24:AF24,X24)</f>
        <v>1.05</v>
      </c>
      <c r="AL24" s="85">
        <f>TREND(AI24:AJ24,AE24:AF24,X24)</f>
        <v>1.0516000000000001</v>
      </c>
      <c r="AM24" s="85">
        <f>TREND(AK24:AL24,AC24:AD24,J24)</f>
        <v>1.05</v>
      </c>
      <c r="AN24" s="85">
        <f>IF(Z24=75,Z24,Z24+10)</f>
        <v>41</v>
      </c>
      <c r="AO24" s="85">
        <f t="shared" si="70"/>
        <v>45</v>
      </c>
      <c r="AP24" s="85">
        <f t="shared" si="71"/>
        <v>46</v>
      </c>
      <c r="AQ24" s="85">
        <f t="shared" si="72"/>
        <v>1.1200000000000001</v>
      </c>
      <c r="AR24" s="85">
        <f t="shared" si="73"/>
        <v>1</v>
      </c>
      <c r="AS24" s="85">
        <f t="shared" si="74"/>
        <v>1.127</v>
      </c>
      <c r="AT24" s="85">
        <f t="shared" si="75"/>
        <v>1</v>
      </c>
      <c r="AU24" s="85">
        <f>TREND(AQ24:AR24,AE24:AF24,X24)</f>
        <v>1.048</v>
      </c>
      <c r="AV24" s="85">
        <f>TREND(AS24:AT24,AE24:AF24,X24)</f>
        <v>1.0508</v>
      </c>
      <c r="AW24" s="85">
        <f>TREND(AU24:AV24,AC24:AD24,J24)</f>
        <v>1.0479999999999998</v>
      </c>
      <c r="AX24" s="25">
        <f>AM24+(AW24-AM24)/0.05*(L24-Y24)</f>
        <v>1.0498400000000001</v>
      </c>
      <c r="AY24" s="25">
        <f t="shared" si="27"/>
        <v>1.0169999999999999</v>
      </c>
      <c r="AZ24" s="55">
        <f>G24*F24*(I24/K24)^2*W24*AX24*AY24</f>
        <v>1.5190824671895364</v>
      </c>
    </row>
    <row r="25" spans="3:52">
      <c r="C25" s="4"/>
      <c r="D25" s="4"/>
      <c r="E25" s="4"/>
      <c r="F25" s="4"/>
      <c r="G25" s="55">
        <f t="shared" si="49"/>
        <v>-1.1208741258741391E-2</v>
      </c>
      <c r="H25" s="26"/>
      <c r="I25" s="25">
        <f>'Randament Mammo'!$I$18-4.5</f>
        <v>61.5</v>
      </c>
      <c r="J25" s="26"/>
      <c r="K25" s="25">
        <f t="shared" ref="K25:K88" si="76">H25-J25</f>
        <v>0</v>
      </c>
      <c r="L25" s="25" t="e">
        <f>VLOOKUP(E25,'Tabele aux MGD'!B15:F25,IF(_CTF="Mo/Mo",2,IF(_CTF="Mo/Rh",3,IF(_CTF="Rh/Rh",4,5))),0)</f>
        <v>#N/A</v>
      </c>
      <c r="M25" s="25" t="e">
        <f t="shared" si="50"/>
        <v>#N/A</v>
      </c>
      <c r="N25" s="25" t="e">
        <f t="shared" si="51"/>
        <v>#N/A</v>
      </c>
      <c r="O25" s="25" t="e">
        <f t="shared" si="52"/>
        <v>#N/A</v>
      </c>
      <c r="P25" s="25" t="e">
        <f t="shared" si="53"/>
        <v>#N/A</v>
      </c>
      <c r="Q25" s="25" t="e">
        <f t="shared" si="54"/>
        <v>#N/A</v>
      </c>
      <c r="R25" s="25" t="e">
        <f t="shared" si="55"/>
        <v>#N/A</v>
      </c>
      <c r="S25" s="25" t="e">
        <f t="shared" si="56"/>
        <v>#N/A</v>
      </c>
      <c r="T25" s="25" t="e">
        <f t="shared" si="57"/>
        <v>#N/A</v>
      </c>
      <c r="U25" s="25" t="e">
        <f t="shared" ref="U25:U88" si="77">TREND(Q25:R25,M25:N25,J25)</f>
        <v>#VALUE!</v>
      </c>
      <c r="V25" s="25" t="e">
        <f t="shared" ref="V25:V88" si="78">TREND(S25:T25,M25:N25,J25)</f>
        <v>#VALUE!</v>
      </c>
      <c r="W25" s="25" t="e">
        <f t="shared" ref="W25:W88" si="79">TREND(U25:V25,O25:P25,L25)</f>
        <v>#VALUE!</v>
      </c>
      <c r="X25" s="26"/>
      <c r="Y25" s="85" t="e">
        <f t="shared" si="58"/>
        <v>#N/A</v>
      </c>
      <c r="Z25" s="85" t="e">
        <f t="shared" si="59"/>
        <v>#N/A</v>
      </c>
      <c r="AA25" s="85" t="e">
        <f t="shared" si="60"/>
        <v>#N/A</v>
      </c>
      <c r="AB25" s="85" t="e">
        <f t="shared" si="61"/>
        <v>#N/A</v>
      </c>
      <c r="AC25" s="85" t="e">
        <f t="shared" si="62"/>
        <v>#N/A</v>
      </c>
      <c r="AD25" s="85" t="e">
        <f t="shared" si="63"/>
        <v>#N/A</v>
      </c>
      <c r="AE25" s="85" t="e">
        <f t="shared" si="64"/>
        <v>#N/A</v>
      </c>
      <c r="AF25" s="85" t="e">
        <f t="shared" si="65"/>
        <v>#N/A</v>
      </c>
      <c r="AG25" s="85" t="e">
        <f t="shared" si="66"/>
        <v>#N/A</v>
      </c>
      <c r="AH25" s="85" t="e">
        <f t="shared" si="67"/>
        <v>#N/A</v>
      </c>
      <c r="AI25" s="85" t="e">
        <f t="shared" si="68"/>
        <v>#N/A</v>
      </c>
      <c r="AJ25" s="85" t="e">
        <f t="shared" si="69"/>
        <v>#N/A</v>
      </c>
      <c r="AK25" s="85" t="e">
        <f t="shared" ref="AK25:AK88" si="80">TREND(AG25:AH25,AE25:AF25,X25)</f>
        <v>#VALUE!</v>
      </c>
      <c r="AL25" s="85" t="e">
        <f t="shared" ref="AL25:AL88" si="81">TREND(AI25:AJ25,AE25:AF25,X25)</f>
        <v>#VALUE!</v>
      </c>
      <c r="AM25" s="85" t="e">
        <f t="shared" ref="AM25:AM88" si="82">TREND(AK25:AL25,AC25:AD25,J25)</f>
        <v>#VALUE!</v>
      </c>
      <c r="AN25" s="85" t="e">
        <f t="shared" ref="AN25:AN88" si="83">IF(Z25=75,Z25,Z25+10)</f>
        <v>#N/A</v>
      </c>
      <c r="AO25" s="85" t="e">
        <f t="shared" si="70"/>
        <v>#N/A</v>
      </c>
      <c r="AP25" s="85" t="e">
        <f t="shared" si="71"/>
        <v>#N/A</v>
      </c>
      <c r="AQ25" s="85" t="e">
        <f t="shared" si="72"/>
        <v>#N/A</v>
      </c>
      <c r="AR25" s="85" t="e">
        <f t="shared" si="73"/>
        <v>#N/A</v>
      </c>
      <c r="AS25" s="85" t="e">
        <f t="shared" si="74"/>
        <v>#N/A</v>
      </c>
      <c r="AT25" s="85" t="e">
        <f t="shared" si="75"/>
        <v>#N/A</v>
      </c>
      <c r="AU25" s="85" t="e">
        <f t="shared" ref="AU25:AU88" si="84">TREND(AQ25:AR25,AE25:AF25,X25)</f>
        <v>#VALUE!</v>
      </c>
      <c r="AV25" s="85" t="e">
        <f t="shared" ref="AV25:AV88" si="85">TREND(AS25:AT25,AE25:AF25,X25)</f>
        <v>#VALUE!</v>
      </c>
      <c r="AW25" s="85" t="e">
        <f t="shared" ref="AW25:AW88" si="86">TREND(AU25:AV25,AC25:AD25,J25)</f>
        <v>#VALUE!</v>
      </c>
      <c r="AX25" s="25" t="e">
        <f t="shared" ref="AX25:AX88" si="87">AM25+(AW25-AM25)/0.05*(L25-Y25)</f>
        <v>#VALUE!</v>
      </c>
      <c r="AY25" s="25">
        <f t="shared" si="27"/>
        <v>1.0169999999999999</v>
      </c>
      <c r="AZ25" s="55" t="e">
        <f t="shared" ref="AZ25:AZ88" si="88">G25*F25*(I25/K25)^2*W25*AX25*AY25</f>
        <v>#DIV/0!</v>
      </c>
    </row>
    <row r="26" spans="3:52">
      <c r="C26" s="4"/>
      <c r="D26" s="4"/>
      <c r="E26" s="4"/>
      <c r="F26" s="4"/>
      <c r="G26" s="55">
        <f t="shared" si="49"/>
        <v>-1.1208741258741391E-2</v>
      </c>
      <c r="H26" s="26"/>
      <c r="I26" s="25">
        <f>'Randament Mammo'!$I$18-4.5</f>
        <v>61.5</v>
      </c>
      <c r="J26" s="26"/>
      <c r="K26" s="25">
        <f t="shared" si="76"/>
        <v>0</v>
      </c>
      <c r="L26" s="25" t="e">
        <f>VLOOKUP(E26,'Tabele aux MGD'!B16:F26,IF(_CTF="Mo/Mo",2,IF(_CTF="Mo/Rh",3,IF(_CTF="Rh/Rh",4,5))),0)</f>
        <v>#N/A</v>
      </c>
      <c r="M26" s="25" t="e">
        <f t="shared" si="50"/>
        <v>#N/A</v>
      </c>
      <c r="N26" s="25" t="e">
        <f t="shared" si="51"/>
        <v>#N/A</v>
      </c>
      <c r="O26" s="25" t="e">
        <f t="shared" si="52"/>
        <v>#N/A</v>
      </c>
      <c r="P26" s="25" t="e">
        <f t="shared" si="53"/>
        <v>#N/A</v>
      </c>
      <c r="Q26" s="25" t="e">
        <f t="shared" si="54"/>
        <v>#N/A</v>
      </c>
      <c r="R26" s="25" t="e">
        <f t="shared" si="55"/>
        <v>#N/A</v>
      </c>
      <c r="S26" s="25" t="e">
        <f t="shared" si="56"/>
        <v>#N/A</v>
      </c>
      <c r="T26" s="25" t="e">
        <f t="shared" si="57"/>
        <v>#N/A</v>
      </c>
      <c r="U26" s="25" t="e">
        <f t="shared" si="77"/>
        <v>#VALUE!</v>
      </c>
      <c r="V26" s="25" t="e">
        <f t="shared" si="78"/>
        <v>#VALUE!</v>
      </c>
      <c r="W26" s="25" t="e">
        <f t="shared" si="79"/>
        <v>#VALUE!</v>
      </c>
      <c r="X26" s="26"/>
      <c r="Y26" s="85" t="e">
        <f t="shared" si="58"/>
        <v>#N/A</v>
      </c>
      <c r="Z26" s="85" t="e">
        <f t="shared" si="59"/>
        <v>#N/A</v>
      </c>
      <c r="AA26" s="85" t="e">
        <f t="shared" si="60"/>
        <v>#N/A</v>
      </c>
      <c r="AB26" s="85" t="e">
        <f t="shared" si="61"/>
        <v>#N/A</v>
      </c>
      <c r="AC26" s="85" t="e">
        <f t="shared" si="62"/>
        <v>#N/A</v>
      </c>
      <c r="AD26" s="85" t="e">
        <f t="shared" si="63"/>
        <v>#N/A</v>
      </c>
      <c r="AE26" s="85" t="e">
        <f t="shared" si="64"/>
        <v>#N/A</v>
      </c>
      <c r="AF26" s="85" t="e">
        <f t="shared" si="65"/>
        <v>#N/A</v>
      </c>
      <c r="AG26" s="85" t="e">
        <f t="shared" si="66"/>
        <v>#N/A</v>
      </c>
      <c r="AH26" s="85" t="e">
        <f t="shared" si="67"/>
        <v>#N/A</v>
      </c>
      <c r="AI26" s="85" t="e">
        <f t="shared" si="68"/>
        <v>#N/A</v>
      </c>
      <c r="AJ26" s="85" t="e">
        <f t="shared" si="69"/>
        <v>#N/A</v>
      </c>
      <c r="AK26" s="85" t="e">
        <f t="shared" si="80"/>
        <v>#VALUE!</v>
      </c>
      <c r="AL26" s="85" t="e">
        <f t="shared" si="81"/>
        <v>#VALUE!</v>
      </c>
      <c r="AM26" s="85" t="e">
        <f t="shared" si="82"/>
        <v>#VALUE!</v>
      </c>
      <c r="AN26" s="85" t="e">
        <f t="shared" si="83"/>
        <v>#N/A</v>
      </c>
      <c r="AO26" s="85" t="e">
        <f t="shared" si="70"/>
        <v>#N/A</v>
      </c>
      <c r="AP26" s="85" t="e">
        <f t="shared" si="71"/>
        <v>#N/A</v>
      </c>
      <c r="AQ26" s="85" t="e">
        <f t="shared" si="72"/>
        <v>#N/A</v>
      </c>
      <c r="AR26" s="85" t="e">
        <f t="shared" si="73"/>
        <v>#N/A</v>
      </c>
      <c r="AS26" s="85" t="e">
        <f t="shared" si="74"/>
        <v>#N/A</v>
      </c>
      <c r="AT26" s="85" t="e">
        <f t="shared" si="75"/>
        <v>#N/A</v>
      </c>
      <c r="AU26" s="85" t="e">
        <f t="shared" si="84"/>
        <v>#VALUE!</v>
      </c>
      <c r="AV26" s="85" t="e">
        <f t="shared" si="85"/>
        <v>#VALUE!</v>
      </c>
      <c r="AW26" s="85" t="e">
        <f t="shared" si="86"/>
        <v>#VALUE!</v>
      </c>
      <c r="AX26" s="25" t="e">
        <f t="shared" si="87"/>
        <v>#VALUE!</v>
      </c>
      <c r="AY26" s="25">
        <f t="shared" si="27"/>
        <v>1.0169999999999999</v>
      </c>
      <c r="AZ26" s="55" t="e">
        <f t="shared" si="88"/>
        <v>#DIV/0!</v>
      </c>
    </row>
    <row r="27" spans="3:52">
      <c r="C27" s="4"/>
      <c r="D27" s="4"/>
      <c r="E27" s="4"/>
      <c r="F27" s="4"/>
      <c r="G27" s="55">
        <f t="shared" si="49"/>
        <v>-1.1208741258741391E-2</v>
      </c>
      <c r="H27" s="26"/>
      <c r="I27" s="25">
        <f>'Randament Mammo'!$I$18-4.5</f>
        <v>61.5</v>
      </c>
      <c r="J27" s="26"/>
      <c r="K27" s="25">
        <f t="shared" si="76"/>
        <v>0</v>
      </c>
      <c r="L27" s="25" t="e">
        <f>VLOOKUP(E27,'Tabele aux MGD'!B17:F27,IF(_CTF="Mo/Mo",2,IF(_CTF="Mo/Rh",3,IF(_CTF="Rh/Rh",4,5))),0)</f>
        <v>#N/A</v>
      </c>
      <c r="M27" s="25" t="e">
        <f t="shared" si="50"/>
        <v>#N/A</v>
      </c>
      <c r="N27" s="25" t="e">
        <f t="shared" si="51"/>
        <v>#N/A</v>
      </c>
      <c r="O27" s="25" t="e">
        <f t="shared" si="52"/>
        <v>#N/A</v>
      </c>
      <c r="P27" s="25" t="e">
        <f t="shared" si="53"/>
        <v>#N/A</v>
      </c>
      <c r="Q27" s="25" t="e">
        <f t="shared" si="54"/>
        <v>#N/A</v>
      </c>
      <c r="R27" s="25" t="e">
        <f t="shared" si="55"/>
        <v>#N/A</v>
      </c>
      <c r="S27" s="25" t="e">
        <f t="shared" si="56"/>
        <v>#N/A</v>
      </c>
      <c r="T27" s="25" t="e">
        <f t="shared" si="57"/>
        <v>#N/A</v>
      </c>
      <c r="U27" s="25" t="e">
        <f t="shared" si="77"/>
        <v>#VALUE!</v>
      </c>
      <c r="V27" s="25" t="e">
        <f t="shared" si="78"/>
        <v>#VALUE!</v>
      </c>
      <c r="W27" s="25" t="e">
        <f t="shared" si="79"/>
        <v>#VALUE!</v>
      </c>
      <c r="X27" s="26"/>
      <c r="Y27" s="85" t="e">
        <f t="shared" si="58"/>
        <v>#N/A</v>
      </c>
      <c r="Z27" s="85" t="e">
        <f t="shared" si="59"/>
        <v>#N/A</v>
      </c>
      <c r="AA27" s="85" t="e">
        <f t="shared" si="60"/>
        <v>#N/A</v>
      </c>
      <c r="AB27" s="85" t="e">
        <f t="shared" si="61"/>
        <v>#N/A</v>
      </c>
      <c r="AC27" s="85" t="e">
        <f t="shared" si="62"/>
        <v>#N/A</v>
      </c>
      <c r="AD27" s="85" t="e">
        <f t="shared" si="63"/>
        <v>#N/A</v>
      </c>
      <c r="AE27" s="85" t="e">
        <f t="shared" si="64"/>
        <v>#N/A</v>
      </c>
      <c r="AF27" s="85" t="e">
        <f t="shared" si="65"/>
        <v>#N/A</v>
      </c>
      <c r="AG27" s="85" t="e">
        <f t="shared" si="66"/>
        <v>#N/A</v>
      </c>
      <c r="AH27" s="85" t="e">
        <f t="shared" si="67"/>
        <v>#N/A</v>
      </c>
      <c r="AI27" s="85" t="e">
        <f t="shared" si="68"/>
        <v>#N/A</v>
      </c>
      <c r="AJ27" s="85" t="e">
        <f t="shared" si="69"/>
        <v>#N/A</v>
      </c>
      <c r="AK27" s="85" t="e">
        <f t="shared" si="80"/>
        <v>#VALUE!</v>
      </c>
      <c r="AL27" s="85" t="e">
        <f t="shared" si="81"/>
        <v>#VALUE!</v>
      </c>
      <c r="AM27" s="85" t="e">
        <f t="shared" si="82"/>
        <v>#VALUE!</v>
      </c>
      <c r="AN27" s="85" t="e">
        <f t="shared" si="83"/>
        <v>#N/A</v>
      </c>
      <c r="AO27" s="85" t="e">
        <f t="shared" si="70"/>
        <v>#N/A</v>
      </c>
      <c r="AP27" s="85" t="e">
        <f t="shared" si="71"/>
        <v>#N/A</v>
      </c>
      <c r="AQ27" s="85" t="e">
        <f t="shared" si="72"/>
        <v>#N/A</v>
      </c>
      <c r="AR27" s="85" t="e">
        <f t="shared" si="73"/>
        <v>#N/A</v>
      </c>
      <c r="AS27" s="85" t="e">
        <f t="shared" si="74"/>
        <v>#N/A</v>
      </c>
      <c r="AT27" s="85" t="e">
        <f t="shared" si="75"/>
        <v>#N/A</v>
      </c>
      <c r="AU27" s="85" t="e">
        <f t="shared" si="84"/>
        <v>#VALUE!</v>
      </c>
      <c r="AV27" s="85" t="e">
        <f t="shared" si="85"/>
        <v>#VALUE!</v>
      </c>
      <c r="AW27" s="85" t="e">
        <f t="shared" si="86"/>
        <v>#VALUE!</v>
      </c>
      <c r="AX27" s="25" t="e">
        <f t="shared" si="87"/>
        <v>#VALUE!</v>
      </c>
      <c r="AY27" s="25">
        <f t="shared" si="27"/>
        <v>1.0169999999999999</v>
      </c>
      <c r="AZ27" s="55" t="e">
        <f t="shared" si="88"/>
        <v>#DIV/0!</v>
      </c>
    </row>
    <row r="28" spans="3:52">
      <c r="C28" s="4"/>
      <c r="D28" s="4"/>
      <c r="E28" s="4"/>
      <c r="F28" s="4"/>
      <c r="G28" s="55">
        <f t="shared" si="49"/>
        <v>-1.1208741258741391E-2</v>
      </c>
      <c r="H28" s="26"/>
      <c r="I28" s="25">
        <f>'Randament Mammo'!$I$18-4.5</f>
        <v>61.5</v>
      </c>
      <c r="J28" s="26"/>
      <c r="K28" s="25">
        <f t="shared" si="76"/>
        <v>0</v>
      </c>
      <c r="L28" s="25" t="e">
        <f>VLOOKUP(E28,'Tabele aux MGD'!B18:F28,IF(_CTF="Mo/Mo",2,IF(_CTF="Mo/Rh",3,IF(_CTF="Rh/Rh",4,5))),0)</f>
        <v>#N/A</v>
      </c>
      <c r="M28" s="25" t="e">
        <f t="shared" si="50"/>
        <v>#N/A</v>
      </c>
      <c r="N28" s="25" t="e">
        <f t="shared" si="51"/>
        <v>#N/A</v>
      </c>
      <c r="O28" s="25" t="e">
        <f t="shared" si="52"/>
        <v>#N/A</v>
      </c>
      <c r="P28" s="25" t="e">
        <f t="shared" si="53"/>
        <v>#N/A</v>
      </c>
      <c r="Q28" s="25" t="e">
        <f t="shared" si="54"/>
        <v>#N/A</v>
      </c>
      <c r="R28" s="25" t="e">
        <f t="shared" si="55"/>
        <v>#N/A</v>
      </c>
      <c r="S28" s="25" t="e">
        <f t="shared" si="56"/>
        <v>#N/A</v>
      </c>
      <c r="T28" s="25" t="e">
        <f t="shared" si="57"/>
        <v>#N/A</v>
      </c>
      <c r="U28" s="25" t="e">
        <f t="shared" si="77"/>
        <v>#VALUE!</v>
      </c>
      <c r="V28" s="25" t="e">
        <f t="shared" si="78"/>
        <v>#VALUE!</v>
      </c>
      <c r="W28" s="25" t="e">
        <f t="shared" si="79"/>
        <v>#VALUE!</v>
      </c>
      <c r="X28" s="26"/>
      <c r="Y28" s="85" t="e">
        <f t="shared" si="58"/>
        <v>#N/A</v>
      </c>
      <c r="Z28" s="85" t="e">
        <f t="shared" si="59"/>
        <v>#N/A</v>
      </c>
      <c r="AA28" s="85" t="e">
        <f t="shared" si="60"/>
        <v>#N/A</v>
      </c>
      <c r="AB28" s="85" t="e">
        <f t="shared" si="61"/>
        <v>#N/A</v>
      </c>
      <c r="AC28" s="85" t="e">
        <f t="shared" si="62"/>
        <v>#N/A</v>
      </c>
      <c r="AD28" s="85" t="e">
        <f t="shared" si="63"/>
        <v>#N/A</v>
      </c>
      <c r="AE28" s="85" t="e">
        <f t="shared" si="64"/>
        <v>#N/A</v>
      </c>
      <c r="AF28" s="85" t="e">
        <f t="shared" si="65"/>
        <v>#N/A</v>
      </c>
      <c r="AG28" s="85" t="e">
        <f t="shared" si="66"/>
        <v>#N/A</v>
      </c>
      <c r="AH28" s="85" t="e">
        <f t="shared" si="67"/>
        <v>#N/A</v>
      </c>
      <c r="AI28" s="85" t="e">
        <f t="shared" si="68"/>
        <v>#N/A</v>
      </c>
      <c r="AJ28" s="85" t="e">
        <f t="shared" si="69"/>
        <v>#N/A</v>
      </c>
      <c r="AK28" s="85" t="e">
        <f t="shared" si="80"/>
        <v>#VALUE!</v>
      </c>
      <c r="AL28" s="85" t="e">
        <f t="shared" si="81"/>
        <v>#VALUE!</v>
      </c>
      <c r="AM28" s="85" t="e">
        <f t="shared" si="82"/>
        <v>#VALUE!</v>
      </c>
      <c r="AN28" s="85" t="e">
        <f t="shared" si="83"/>
        <v>#N/A</v>
      </c>
      <c r="AO28" s="85" t="e">
        <f t="shared" si="70"/>
        <v>#N/A</v>
      </c>
      <c r="AP28" s="85" t="e">
        <f t="shared" si="71"/>
        <v>#N/A</v>
      </c>
      <c r="AQ28" s="85" t="e">
        <f t="shared" si="72"/>
        <v>#N/A</v>
      </c>
      <c r="AR28" s="85" t="e">
        <f t="shared" si="73"/>
        <v>#N/A</v>
      </c>
      <c r="AS28" s="85" t="e">
        <f t="shared" si="74"/>
        <v>#N/A</v>
      </c>
      <c r="AT28" s="85" t="e">
        <f t="shared" si="75"/>
        <v>#N/A</v>
      </c>
      <c r="AU28" s="85" t="e">
        <f t="shared" si="84"/>
        <v>#VALUE!</v>
      </c>
      <c r="AV28" s="85" t="e">
        <f t="shared" si="85"/>
        <v>#VALUE!</v>
      </c>
      <c r="AW28" s="85" t="e">
        <f t="shared" si="86"/>
        <v>#VALUE!</v>
      </c>
      <c r="AX28" s="25" t="e">
        <f t="shared" si="87"/>
        <v>#VALUE!</v>
      </c>
      <c r="AY28" s="25">
        <f t="shared" si="27"/>
        <v>1.0169999999999999</v>
      </c>
      <c r="AZ28" s="55" t="e">
        <f t="shared" si="88"/>
        <v>#DIV/0!</v>
      </c>
    </row>
    <row r="29" spans="3:52">
      <c r="C29" s="4"/>
      <c r="D29" s="4"/>
      <c r="E29" s="4"/>
      <c r="F29" s="4"/>
      <c r="G29" s="55">
        <f t="shared" si="49"/>
        <v>-1.1208741258741391E-2</v>
      </c>
      <c r="H29" s="26"/>
      <c r="I29" s="25">
        <f>'Randament Mammo'!$I$18-4.5</f>
        <v>61.5</v>
      </c>
      <c r="J29" s="26"/>
      <c r="K29" s="25">
        <f t="shared" si="76"/>
        <v>0</v>
      </c>
      <c r="L29" s="25" t="e">
        <f>VLOOKUP(E29,'Tabele aux MGD'!B19:F29,IF(_CTF="Mo/Mo",2,IF(_CTF="Mo/Rh",3,IF(_CTF="Rh/Rh",4,5))),0)</f>
        <v>#N/A</v>
      </c>
      <c r="M29" s="25" t="e">
        <f t="shared" si="50"/>
        <v>#N/A</v>
      </c>
      <c r="N29" s="25" t="e">
        <f t="shared" si="51"/>
        <v>#N/A</v>
      </c>
      <c r="O29" s="25" t="e">
        <f t="shared" si="52"/>
        <v>#N/A</v>
      </c>
      <c r="P29" s="25" t="e">
        <f t="shared" si="53"/>
        <v>#N/A</v>
      </c>
      <c r="Q29" s="25" t="e">
        <f t="shared" si="54"/>
        <v>#N/A</v>
      </c>
      <c r="R29" s="25" t="e">
        <f t="shared" si="55"/>
        <v>#N/A</v>
      </c>
      <c r="S29" s="25" t="e">
        <f t="shared" si="56"/>
        <v>#N/A</v>
      </c>
      <c r="T29" s="25" t="e">
        <f t="shared" si="57"/>
        <v>#N/A</v>
      </c>
      <c r="U29" s="25" t="e">
        <f t="shared" si="77"/>
        <v>#VALUE!</v>
      </c>
      <c r="V29" s="25" t="e">
        <f t="shared" si="78"/>
        <v>#VALUE!</v>
      </c>
      <c r="W29" s="25" t="e">
        <f t="shared" si="79"/>
        <v>#VALUE!</v>
      </c>
      <c r="X29" s="26"/>
      <c r="Y29" s="85" t="e">
        <f t="shared" si="58"/>
        <v>#N/A</v>
      </c>
      <c r="Z29" s="85" t="e">
        <f t="shared" si="59"/>
        <v>#N/A</v>
      </c>
      <c r="AA29" s="85" t="e">
        <f t="shared" si="60"/>
        <v>#N/A</v>
      </c>
      <c r="AB29" s="85" t="e">
        <f t="shared" si="61"/>
        <v>#N/A</v>
      </c>
      <c r="AC29" s="85" t="e">
        <f t="shared" si="62"/>
        <v>#N/A</v>
      </c>
      <c r="AD29" s="85" t="e">
        <f t="shared" si="63"/>
        <v>#N/A</v>
      </c>
      <c r="AE29" s="85" t="e">
        <f t="shared" si="64"/>
        <v>#N/A</v>
      </c>
      <c r="AF29" s="85" t="e">
        <f t="shared" si="65"/>
        <v>#N/A</v>
      </c>
      <c r="AG29" s="85" t="e">
        <f t="shared" si="66"/>
        <v>#N/A</v>
      </c>
      <c r="AH29" s="85" t="e">
        <f t="shared" si="67"/>
        <v>#N/A</v>
      </c>
      <c r="AI29" s="85" t="e">
        <f t="shared" si="68"/>
        <v>#N/A</v>
      </c>
      <c r="AJ29" s="85" t="e">
        <f t="shared" si="69"/>
        <v>#N/A</v>
      </c>
      <c r="AK29" s="85" t="e">
        <f t="shared" si="80"/>
        <v>#VALUE!</v>
      </c>
      <c r="AL29" s="85" t="e">
        <f t="shared" si="81"/>
        <v>#VALUE!</v>
      </c>
      <c r="AM29" s="85" t="e">
        <f t="shared" si="82"/>
        <v>#VALUE!</v>
      </c>
      <c r="AN29" s="85" t="e">
        <f t="shared" si="83"/>
        <v>#N/A</v>
      </c>
      <c r="AO29" s="85" t="e">
        <f t="shared" si="70"/>
        <v>#N/A</v>
      </c>
      <c r="AP29" s="85" t="e">
        <f t="shared" si="71"/>
        <v>#N/A</v>
      </c>
      <c r="AQ29" s="85" t="e">
        <f t="shared" si="72"/>
        <v>#N/A</v>
      </c>
      <c r="AR29" s="85" t="e">
        <f t="shared" si="73"/>
        <v>#N/A</v>
      </c>
      <c r="AS29" s="85" t="e">
        <f t="shared" si="74"/>
        <v>#N/A</v>
      </c>
      <c r="AT29" s="85" t="e">
        <f t="shared" si="75"/>
        <v>#N/A</v>
      </c>
      <c r="AU29" s="85" t="e">
        <f t="shared" si="84"/>
        <v>#VALUE!</v>
      </c>
      <c r="AV29" s="85" t="e">
        <f t="shared" si="85"/>
        <v>#VALUE!</v>
      </c>
      <c r="AW29" s="85" t="e">
        <f t="shared" si="86"/>
        <v>#VALUE!</v>
      </c>
      <c r="AX29" s="25" t="e">
        <f t="shared" si="87"/>
        <v>#VALUE!</v>
      </c>
      <c r="AY29" s="25">
        <f t="shared" si="27"/>
        <v>1.0169999999999999</v>
      </c>
      <c r="AZ29" s="55" t="e">
        <f t="shared" si="88"/>
        <v>#DIV/0!</v>
      </c>
    </row>
    <row r="30" spans="3:52">
      <c r="C30" s="4"/>
      <c r="D30" s="4"/>
      <c r="E30" s="4"/>
      <c r="F30" s="4"/>
      <c r="G30" s="55">
        <f t="shared" si="49"/>
        <v>-1.1208741258741391E-2</v>
      </c>
      <c r="H30" s="26"/>
      <c r="I30" s="25">
        <f>'Randament Mammo'!$I$18-4.5</f>
        <v>61.5</v>
      </c>
      <c r="J30" s="26"/>
      <c r="K30" s="25">
        <f t="shared" si="76"/>
        <v>0</v>
      </c>
      <c r="L30" s="25" t="e">
        <f>VLOOKUP(E30,'Tabele aux MGD'!B20:F30,IF(_CTF="Mo/Mo",2,IF(_CTF="Mo/Rh",3,IF(_CTF="Rh/Rh",4,5))),0)</f>
        <v>#N/A</v>
      </c>
      <c r="M30" s="25" t="e">
        <f t="shared" si="50"/>
        <v>#N/A</v>
      </c>
      <c r="N30" s="25" t="e">
        <f t="shared" si="51"/>
        <v>#N/A</v>
      </c>
      <c r="O30" s="25" t="e">
        <f t="shared" si="52"/>
        <v>#N/A</v>
      </c>
      <c r="P30" s="25" t="e">
        <f t="shared" si="53"/>
        <v>#N/A</v>
      </c>
      <c r="Q30" s="25" t="e">
        <f t="shared" si="54"/>
        <v>#N/A</v>
      </c>
      <c r="R30" s="25" t="e">
        <f t="shared" si="55"/>
        <v>#N/A</v>
      </c>
      <c r="S30" s="25" t="e">
        <f t="shared" si="56"/>
        <v>#N/A</v>
      </c>
      <c r="T30" s="25" t="e">
        <f t="shared" si="57"/>
        <v>#N/A</v>
      </c>
      <c r="U30" s="25" t="e">
        <f t="shared" si="77"/>
        <v>#VALUE!</v>
      </c>
      <c r="V30" s="25" t="e">
        <f t="shared" si="78"/>
        <v>#VALUE!</v>
      </c>
      <c r="W30" s="25" t="e">
        <f t="shared" si="79"/>
        <v>#VALUE!</v>
      </c>
      <c r="X30" s="26"/>
      <c r="Y30" s="85" t="e">
        <f t="shared" si="58"/>
        <v>#N/A</v>
      </c>
      <c r="Z30" s="85" t="e">
        <f t="shared" si="59"/>
        <v>#N/A</v>
      </c>
      <c r="AA30" s="85" t="e">
        <f t="shared" si="60"/>
        <v>#N/A</v>
      </c>
      <c r="AB30" s="85" t="e">
        <f t="shared" si="61"/>
        <v>#N/A</v>
      </c>
      <c r="AC30" s="85" t="e">
        <f t="shared" si="62"/>
        <v>#N/A</v>
      </c>
      <c r="AD30" s="85" t="e">
        <f t="shared" si="63"/>
        <v>#N/A</v>
      </c>
      <c r="AE30" s="85" t="e">
        <f t="shared" si="64"/>
        <v>#N/A</v>
      </c>
      <c r="AF30" s="85" t="e">
        <f t="shared" si="65"/>
        <v>#N/A</v>
      </c>
      <c r="AG30" s="85" t="e">
        <f t="shared" si="66"/>
        <v>#N/A</v>
      </c>
      <c r="AH30" s="85" t="e">
        <f t="shared" si="67"/>
        <v>#N/A</v>
      </c>
      <c r="AI30" s="85" t="e">
        <f t="shared" si="68"/>
        <v>#N/A</v>
      </c>
      <c r="AJ30" s="85" t="e">
        <f t="shared" si="69"/>
        <v>#N/A</v>
      </c>
      <c r="AK30" s="85" t="e">
        <f t="shared" si="80"/>
        <v>#VALUE!</v>
      </c>
      <c r="AL30" s="85" t="e">
        <f t="shared" si="81"/>
        <v>#VALUE!</v>
      </c>
      <c r="AM30" s="85" t="e">
        <f t="shared" si="82"/>
        <v>#VALUE!</v>
      </c>
      <c r="AN30" s="85" t="e">
        <f t="shared" si="83"/>
        <v>#N/A</v>
      </c>
      <c r="AO30" s="85" t="e">
        <f t="shared" si="70"/>
        <v>#N/A</v>
      </c>
      <c r="AP30" s="85" t="e">
        <f t="shared" si="71"/>
        <v>#N/A</v>
      </c>
      <c r="AQ30" s="85" t="e">
        <f t="shared" si="72"/>
        <v>#N/A</v>
      </c>
      <c r="AR30" s="85" t="e">
        <f t="shared" si="73"/>
        <v>#N/A</v>
      </c>
      <c r="AS30" s="85" t="e">
        <f t="shared" si="74"/>
        <v>#N/A</v>
      </c>
      <c r="AT30" s="85" t="e">
        <f t="shared" si="75"/>
        <v>#N/A</v>
      </c>
      <c r="AU30" s="85" t="e">
        <f t="shared" si="84"/>
        <v>#VALUE!</v>
      </c>
      <c r="AV30" s="85" t="e">
        <f t="shared" si="85"/>
        <v>#VALUE!</v>
      </c>
      <c r="AW30" s="85" t="e">
        <f t="shared" si="86"/>
        <v>#VALUE!</v>
      </c>
      <c r="AX30" s="25" t="e">
        <f t="shared" si="87"/>
        <v>#VALUE!</v>
      </c>
      <c r="AY30" s="25">
        <f t="shared" si="27"/>
        <v>1.0169999999999999</v>
      </c>
      <c r="AZ30" s="55" t="e">
        <f t="shared" si="88"/>
        <v>#DIV/0!</v>
      </c>
    </row>
    <row r="31" spans="3:52">
      <c r="C31" s="4"/>
      <c r="D31" s="4"/>
      <c r="E31" s="4"/>
      <c r="F31" s="4"/>
      <c r="G31" s="55">
        <f t="shared" si="49"/>
        <v>-1.1208741258741391E-2</v>
      </c>
      <c r="H31" s="26"/>
      <c r="I31" s="25">
        <f>'Randament Mammo'!$I$18-4.5</f>
        <v>61.5</v>
      </c>
      <c r="J31" s="26"/>
      <c r="K31" s="25">
        <f t="shared" si="76"/>
        <v>0</v>
      </c>
      <c r="L31" s="25" t="e">
        <f>VLOOKUP(E31,'Tabele aux MGD'!B21:F31,IF(_CTF="Mo/Mo",2,IF(_CTF="Mo/Rh",3,IF(_CTF="Rh/Rh",4,5))),0)</f>
        <v>#N/A</v>
      </c>
      <c r="M31" s="25" t="e">
        <f t="shared" si="50"/>
        <v>#N/A</v>
      </c>
      <c r="N31" s="25" t="e">
        <f t="shared" si="51"/>
        <v>#N/A</v>
      </c>
      <c r="O31" s="25" t="e">
        <f t="shared" si="52"/>
        <v>#N/A</v>
      </c>
      <c r="P31" s="25" t="e">
        <f t="shared" si="53"/>
        <v>#N/A</v>
      </c>
      <c r="Q31" s="25" t="e">
        <f t="shared" si="54"/>
        <v>#N/A</v>
      </c>
      <c r="R31" s="25" t="e">
        <f t="shared" si="55"/>
        <v>#N/A</v>
      </c>
      <c r="S31" s="25" t="e">
        <f t="shared" si="56"/>
        <v>#N/A</v>
      </c>
      <c r="T31" s="25" t="e">
        <f t="shared" si="57"/>
        <v>#N/A</v>
      </c>
      <c r="U31" s="25" t="e">
        <f t="shared" si="77"/>
        <v>#VALUE!</v>
      </c>
      <c r="V31" s="25" t="e">
        <f t="shared" si="78"/>
        <v>#VALUE!</v>
      </c>
      <c r="W31" s="25" t="e">
        <f t="shared" si="79"/>
        <v>#VALUE!</v>
      </c>
      <c r="X31" s="26"/>
      <c r="Y31" s="85" t="e">
        <f t="shared" si="58"/>
        <v>#N/A</v>
      </c>
      <c r="Z31" s="85" t="e">
        <f t="shared" si="59"/>
        <v>#N/A</v>
      </c>
      <c r="AA31" s="85" t="e">
        <f t="shared" si="60"/>
        <v>#N/A</v>
      </c>
      <c r="AB31" s="85" t="e">
        <f t="shared" si="61"/>
        <v>#N/A</v>
      </c>
      <c r="AC31" s="85" t="e">
        <f t="shared" si="62"/>
        <v>#N/A</v>
      </c>
      <c r="AD31" s="85" t="e">
        <f t="shared" si="63"/>
        <v>#N/A</v>
      </c>
      <c r="AE31" s="85" t="e">
        <f t="shared" si="64"/>
        <v>#N/A</v>
      </c>
      <c r="AF31" s="85" t="e">
        <f t="shared" si="65"/>
        <v>#N/A</v>
      </c>
      <c r="AG31" s="85" t="e">
        <f t="shared" si="66"/>
        <v>#N/A</v>
      </c>
      <c r="AH31" s="85" t="e">
        <f t="shared" si="67"/>
        <v>#N/A</v>
      </c>
      <c r="AI31" s="85" t="e">
        <f t="shared" si="68"/>
        <v>#N/A</v>
      </c>
      <c r="AJ31" s="85" t="e">
        <f t="shared" si="69"/>
        <v>#N/A</v>
      </c>
      <c r="AK31" s="85" t="e">
        <f t="shared" si="80"/>
        <v>#VALUE!</v>
      </c>
      <c r="AL31" s="85" t="e">
        <f t="shared" si="81"/>
        <v>#VALUE!</v>
      </c>
      <c r="AM31" s="85" t="e">
        <f t="shared" si="82"/>
        <v>#VALUE!</v>
      </c>
      <c r="AN31" s="85" t="e">
        <f t="shared" si="83"/>
        <v>#N/A</v>
      </c>
      <c r="AO31" s="85" t="e">
        <f t="shared" si="70"/>
        <v>#N/A</v>
      </c>
      <c r="AP31" s="85" t="e">
        <f t="shared" si="71"/>
        <v>#N/A</v>
      </c>
      <c r="AQ31" s="85" t="e">
        <f t="shared" si="72"/>
        <v>#N/A</v>
      </c>
      <c r="AR31" s="85" t="e">
        <f t="shared" si="73"/>
        <v>#N/A</v>
      </c>
      <c r="AS31" s="85" t="e">
        <f t="shared" si="74"/>
        <v>#N/A</v>
      </c>
      <c r="AT31" s="85" t="e">
        <f t="shared" si="75"/>
        <v>#N/A</v>
      </c>
      <c r="AU31" s="85" t="e">
        <f t="shared" si="84"/>
        <v>#VALUE!</v>
      </c>
      <c r="AV31" s="85" t="e">
        <f t="shared" si="85"/>
        <v>#VALUE!</v>
      </c>
      <c r="AW31" s="85" t="e">
        <f t="shared" si="86"/>
        <v>#VALUE!</v>
      </c>
      <c r="AX31" s="25" t="e">
        <f t="shared" si="87"/>
        <v>#VALUE!</v>
      </c>
      <c r="AY31" s="25">
        <f t="shared" si="27"/>
        <v>1.0169999999999999</v>
      </c>
      <c r="AZ31" s="55" t="e">
        <f t="shared" si="88"/>
        <v>#DIV/0!</v>
      </c>
    </row>
    <row r="32" spans="3:52">
      <c r="C32" s="4"/>
      <c r="D32" s="4"/>
      <c r="E32" s="4"/>
      <c r="F32" s="4"/>
      <c r="G32" s="55">
        <f t="shared" si="49"/>
        <v>-1.1208741258741391E-2</v>
      </c>
      <c r="H32" s="26"/>
      <c r="I32" s="25">
        <f>'Randament Mammo'!$I$18-4.5</f>
        <v>61.5</v>
      </c>
      <c r="J32" s="26"/>
      <c r="K32" s="25">
        <f t="shared" si="76"/>
        <v>0</v>
      </c>
      <c r="L32" s="25" t="e">
        <f>VLOOKUP(E32,'Tabele aux MGD'!B22:F32,IF(_CTF="Mo/Mo",2,IF(_CTF="Mo/Rh",3,IF(_CTF="Rh/Rh",4,5))),0)</f>
        <v>#N/A</v>
      </c>
      <c r="M32" s="25" t="e">
        <f t="shared" si="50"/>
        <v>#N/A</v>
      </c>
      <c r="N32" s="25" t="e">
        <f t="shared" si="51"/>
        <v>#N/A</v>
      </c>
      <c r="O32" s="25" t="e">
        <f t="shared" si="52"/>
        <v>#N/A</v>
      </c>
      <c r="P32" s="25" t="e">
        <f t="shared" si="53"/>
        <v>#N/A</v>
      </c>
      <c r="Q32" s="25" t="e">
        <f t="shared" si="54"/>
        <v>#N/A</v>
      </c>
      <c r="R32" s="25" t="e">
        <f t="shared" si="55"/>
        <v>#N/A</v>
      </c>
      <c r="S32" s="25" t="e">
        <f t="shared" si="56"/>
        <v>#N/A</v>
      </c>
      <c r="T32" s="25" t="e">
        <f t="shared" si="57"/>
        <v>#N/A</v>
      </c>
      <c r="U32" s="25" t="e">
        <f t="shared" si="77"/>
        <v>#VALUE!</v>
      </c>
      <c r="V32" s="25" t="e">
        <f t="shared" si="78"/>
        <v>#VALUE!</v>
      </c>
      <c r="W32" s="25" t="e">
        <f t="shared" si="79"/>
        <v>#VALUE!</v>
      </c>
      <c r="X32" s="26"/>
      <c r="Y32" s="85" t="e">
        <f t="shared" si="58"/>
        <v>#N/A</v>
      </c>
      <c r="Z32" s="85" t="e">
        <f t="shared" si="59"/>
        <v>#N/A</v>
      </c>
      <c r="AA32" s="85" t="e">
        <f t="shared" si="60"/>
        <v>#N/A</v>
      </c>
      <c r="AB32" s="85" t="e">
        <f t="shared" si="61"/>
        <v>#N/A</v>
      </c>
      <c r="AC32" s="85" t="e">
        <f t="shared" si="62"/>
        <v>#N/A</v>
      </c>
      <c r="AD32" s="85" t="e">
        <f t="shared" si="63"/>
        <v>#N/A</v>
      </c>
      <c r="AE32" s="85" t="e">
        <f t="shared" si="64"/>
        <v>#N/A</v>
      </c>
      <c r="AF32" s="85" t="e">
        <f t="shared" si="65"/>
        <v>#N/A</v>
      </c>
      <c r="AG32" s="85" t="e">
        <f t="shared" si="66"/>
        <v>#N/A</v>
      </c>
      <c r="AH32" s="85" t="e">
        <f t="shared" si="67"/>
        <v>#N/A</v>
      </c>
      <c r="AI32" s="85" t="e">
        <f t="shared" si="68"/>
        <v>#N/A</v>
      </c>
      <c r="AJ32" s="85" t="e">
        <f t="shared" si="69"/>
        <v>#N/A</v>
      </c>
      <c r="AK32" s="85" t="e">
        <f t="shared" si="80"/>
        <v>#VALUE!</v>
      </c>
      <c r="AL32" s="85" t="e">
        <f t="shared" si="81"/>
        <v>#VALUE!</v>
      </c>
      <c r="AM32" s="85" t="e">
        <f t="shared" si="82"/>
        <v>#VALUE!</v>
      </c>
      <c r="AN32" s="85" t="e">
        <f t="shared" si="83"/>
        <v>#N/A</v>
      </c>
      <c r="AO32" s="85" t="e">
        <f t="shared" si="70"/>
        <v>#N/A</v>
      </c>
      <c r="AP32" s="85" t="e">
        <f t="shared" si="71"/>
        <v>#N/A</v>
      </c>
      <c r="AQ32" s="85" t="e">
        <f t="shared" si="72"/>
        <v>#N/A</v>
      </c>
      <c r="AR32" s="85" t="e">
        <f t="shared" si="73"/>
        <v>#N/A</v>
      </c>
      <c r="AS32" s="85" t="e">
        <f t="shared" si="74"/>
        <v>#N/A</v>
      </c>
      <c r="AT32" s="85" t="e">
        <f t="shared" si="75"/>
        <v>#N/A</v>
      </c>
      <c r="AU32" s="85" t="e">
        <f t="shared" si="84"/>
        <v>#VALUE!</v>
      </c>
      <c r="AV32" s="85" t="e">
        <f t="shared" si="85"/>
        <v>#VALUE!</v>
      </c>
      <c r="AW32" s="85" t="e">
        <f t="shared" si="86"/>
        <v>#VALUE!</v>
      </c>
      <c r="AX32" s="25" t="e">
        <f t="shared" si="87"/>
        <v>#VALUE!</v>
      </c>
      <c r="AY32" s="25">
        <f t="shared" si="27"/>
        <v>1.0169999999999999</v>
      </c>
      <c r="AZ32" s="55" t="e">
        <f t="shared" si="88"/>
        <v>#DIV/0!</v>
      </c>
    </row>
    <row r="33" spans="3:52">
      <c r="C33" s="4"/>
      <c r="D33" s="4"/>
      <c r="E33" s="4"/>
      <c r="F33" s="4"/>
      <c r="G33" s="55">
        <f t="shared" si="49"/>
        <v>-1.1208741258741391E-2</v>
      </c>
      <c r="H33" s="26"/>
      <c r="I33" s="25">
        <f>'Randament Mammo'!$I$18-4.5</f>
        <v>61.5</v>
      </c>
      <c r="J33" s="26"/>
      <c r="K33" s="25">
        <f t="shared" si="76"/>
        <v>0</v>
      </c>
      <c r="L33" s="25" t="e">
        <f>VLOOKUP(E33,'Tabele aux MGD'!B23:F33,IF(_CTF="Mo/Mo",2,IF(_CTF="Mo/Rh",3,IF(_CTF="Rh/Rh",4,5))),0)</f>
        <v>#N/A</v>
      </c>
      <c r="M33" s="25" t="e">
        <f t="shared" si="50"/>
        <v>#N/A</v>
      </c>
      <c r="N33" s="25" t="e">
        <f t="shared" si="51"/>
        <v>#N/A</v>
      </c>
      <c r="O33" s="25" t="e">
        <f t="shared" si="52"/>
        <v>#N/A</v>
      </c>
      <c r="P33" s="25" t="e">
        <f t="shared" si="53"/>
        <v>#N/A</v>
      </c>
      <c r="Q33" s="25" t="e">
        <f t="shared" si="54"/>
        <v>#N/A</v>
      </c>
      <c r="R33" s="25" t="e">
        <f t="shared" si="55"/>
        <v>#N/A</v>
      </c>
      <c r="S33" s="25" t="e">
        <f t="shared" si="56"/>
        <v>#N/A</v>
      </c>
      <c r="T33" s="25" t="e">
        <f t="shared" si="57"/>
        <v>#N/A</v>
      </c>
      <c r="U33" s="25" t="e">
        <f t="shared" si="77"/>
        <v>#VALUE!</v>
      </c>
      <c r="V33" s="25" t="e">
        <f t="shared" si="78"/>
        <v>#VALUE!</v>
      </c>
      <c r="W33" s="25" t="e">
        <f t="shared" si="79"/>
        <v>#VALUE!</v>
      </c>
      <c r="X33" s="26"/>
      <c r="Y33" s="85" t="e">
        <f t="shared" si="58"/>
        <v>#N/A</v>
      </c>
      <c r="Z33" s="85" t="e">
        <f t="shared" si="59"/>
        <v>#N/A</v>
      </c>
      <c r="AA33" s="85" t="e">
        <f t="shared" si="60"/>
        <v>#N/A</v>
      </c>
      <c r="AB33" s="85" t="e">
        <f t="shared" si="61"/>
        <v>#N/A</v>
      </c>
      <c r="AC33" s="85" t="e">
        <f t="shared" si="62"/>
        <v>#N/A</v>
      </c>
      <c r="AD33" s="85" t="e">
        <f t="shared" si="63"/>
        <v>#N/A</v>
      </c>
      <c r="AE33" s="85" t="e">
        <f t="shared" si="64"/>
        <v>#N/A</v>
      </c>
      <c r="AF33" s="85" t="e">
        <f t="shared" si="65"/>
        <v>#N/A</v>
      </c>
      <c r="AG33" s="85" t="e">
        <f t="shared" si="66"/>
        <v>#N/A</v>
      </c>
      <c r="AH33" s="85" t="e">
        <f t="shared" si="67"/>
        <v>#N/A</v>
      </c>
      <c r="AI33" s="85" t="e">
        <f t="shared" si="68"/>
        <v>#N/A</v>
      </c>
      <c r="AJ33" s="85" t="e">
        <f t="shared" si="69"/>
        <v>#N/A</v>
      </c>
      <c r="AK33" s="85" t="e">
        <f t="shared" si="80"/>
        <v>#VALUE!</v>
      </c>
      <c r="AL33" s="85" t="e">
        <f t="shared" si="81"/>
        <v>#VALUE!</v>
      </c>
      <c r="AM33" s="85" t="e">
        <f t="shared" si="82"/>
        <v>#VALUE!</v>
      </c>
      <c r="AN33" s="85" t="e">
        <f t="shared" si="83"/>
        <v>#N/A</v>
      </c>
      <c r="AO33" s="85" t="e">
        <f t="shared" si="70"/>
        <v>#N/A</v>
      </c>
      <c r="AP33" s="85" t="e">
        <f t="shared" si="71"/>
        <v>#N/A</v>
      </c>
      <c r="AQ33" s="85" t="e">
        <f t="shared" si="72"/>
        <v>#N/A</v>
      </c>
      <c r="AR33" s="85" t="e">
        <f t="shared" si="73"/>
        <v>#N/A</v>
      </c>
      <c r="AS33" s="85" t="e">
        <f t="shared" si="74"/>
        <v>#N/A</v>
      </c>
      <c r="AT33" s="85" t="e">
        <f t="shared" si="75"/>
        <v>#N/A</v>
      </c>
      <c r="AU33" s="85" t="e">
        <f t="shared" si="84"/>
        <v>#VALUE!</v>
      </c>
      <c r="AV33" s="85" t="e">
        <f t="shared" si="85"/>
        <v>#VALUE!</v>
      </c>
      <c r="AW33" s="85" t="e">
        <f t="shared" si="86"/>
        <v>#VALUE!</v>
      </c>
      <c r="AX33" s="25" t="e">
        <f t="shared" si="87"/>
        <v>#VALUE!</v>
      </c>
      <c r="AY33" s="25">
        <f t="shared" si="27"/>
        <v>1.0169999999999999</v>
      </c>
      <c r="AZ33" s="55" t="e">
        <f t="shared" si="88"/>
        <v>#DIV/0!</v>
      </c>
    </row>
    <row r="34" spans="3:52">
      <c r="C34" s="4"/>
      <c r="D34" s="4"/>
      <c r="E34" s="4"/>
      <c r="F34" s="4"/>
      <c r="G34" s="55">
        <f t="shared" si="49"/>
        <v>-1.1208741258741391E-2</v>
      </c>
      <c r="H34" s="26"/>
      <c r="I34" s="25">
        <f>'Randament Mammo'!$I$18-4.5</f>
        <v>61.5</v>
      </c>
      <c r="J34" s="26"/>
      <c r="K34" s="25">
        <f t="shared" si="76"/>
        <v>0</v>
      </c>
      <c r="L34" s="25" t="e">
        <f>VLOOKUP(E34,'Tabele aux MGD'!B24:F34,IF(_CTF="Mo/Mo",2,IF(_CTF="Mo/Rh",3,IF(_CTF="Rh/Rh",4,5))),0)</f>
        <v>#N/A</v>
      </c>
      <c r="M34" s="25" t="e">
        <f t="shared" si="50"/>
        <v>#N/A</v>
      </c>
      <c r="N34" s="25" t="e">
        <f t="shared" si="51"/>
        <v>#N/A</v>
      </c>
      <c r="O34" s="25" t="e">
        <f t="shared" si="52"/>
        <v>#N/A</v>
      </c>
      <c r="P34" s="25" t="e">
        <f t="shared" si="53"/>
        <v>#N/A</v>
      </c>
      <c r="Q34" s="25" t="e">
        <f t="shared" si="54"/>
        <v>#N/A</v>
      </c>
      <c r="R34" s="25" t="e">
        <f t="shared" si="55"/>
        <v>#N/A</v>
      </c>
      <c r="S34" s="25" t="e">
        <f t="shared" si="56"/>
        <v>#N/A</v>
      </c>
      <c r="T34" s="25" t="e">
        <f t="shared" si="57"/>
        <v>#N/A</v>
      </c>
      <c r="U34" s="25" t="e">
        <f t="shared" si="77"/>
        <v>#VALUE!</v>
      </c>
      <c r="V34" s="25" t="e">
        <f t="shared" si="78"/>
        <v>#VALUE!</v>
      </c>
      <c r="W34" s="25" t="e">
        <f t="shared" si="79"/>
        <v>#VALUE!</v>
      </c>
      <c r="X34" s="26"/>
      <c r="Y34" s="85" t="e">
        <f t="shared" si="58"/>
        <v>#N/A</v>
      </c>
      <c r="Z34" s="85" t="e">
        <f t="shared" si="59"/>
        <v>#N/A</v>
      </c>
      <c r="AA34" s="85" t="e">
        <f t="shared" si="60"/>
        <v>#N/A</v>
      </c>
      <c r="AB34" s="85" t="e">
        <f t="shared" si="61"/>
        <v>#N/A</v>
      </c>
      <c r="AC34" s="85" t="e">
        <f t="shared" si="62"/>
        <v>#N/A</v>
      </c>
      <c r="AD34" s="85" t="e">
        <f t="shared" si="63"/>
        <v>#N/A</v>
      </c>
      <c r="AE34" s="85" t="e">
        <f t="shared" si="64"/>
        <v>#N/A</v>
      </c>
      <c r="AF34" s="85" t="e">
        <f t="shared" si="65"/>
        <v>#N/A</v>
      </c>
      <c r="AG34" s="85" t="e">
        <f t="shared" si="66"/>
        <v>#N/A</v>
      </c>
      <c r="AH34" s="85" t="e">
        <f t="shared" si="67"/>
        <v>#N/A</v>
      </c>
      <c r="AI34" s="85" t="e">
        <f t="shared" si="68"/>
        <v>#N/A</v>
      </c>
      <c r="AJ34" s="85" t="e">
        <f t="shared" si="69"/>
        <v>#N/A</v>
      </c>
      <c r="AK34" s="85" t="e">
        <f t="shared" si="80"/>
        <v>#VALUE!</v>
      </c>
      <c r="AL34" s="85" t="e">
        <f t="shared" si="81"/>
        <v>#VALUE!</v>
      </c>
      <c r="AM34" s="85" t="e">
        <f t="shared" si="82"/>
        <v>#VALUE!</v>
      </c>
      <c r="AN34" s="85" t="e">
        <f t="shared" si="83"/>
        <v>#N/A</v>
      </c>
      <c r="AO34" s="85" t="e">
        <f t="shared" si="70"/>
        <v>#N/A</v>
      </c>
      <c r="AP34" s="85" t="e">
        <f t="shared" si="71"/>
        <v>#N/A</v>
      </c>
      <c r="AQ34" s="85" t="e">
        <f t="shared" si="72"/>
        <v>#N/A</v>
      </c>
      <c r="AR34" s="85" t="e">
        <f t="shared" si="73"/>
        <v>#N/A</v>
      </c>
      <c r="AS34" s="85" t="e">
        <f t="shared" si="74"/>
        <v>#N/A</v>
      </c>
      <c r="AT34" s="85" t="e">
        <f t="shared" si="75"/>
        <v>#N/A</v>
      </c>
      <c r="AU34" s="85" t="e">
        <f t="shared" si="84"/>
        <v>#VALUE!</v>
      </c>
      <c r="AV34" s="85" t="e">
        <f t="shared" si="85"/>
        <v>#VALUE!</v>
      </c>
      <c r="AW34" s="85" t="e">
        <f t="shared" si="86"/>
        <v>#VALUE!</v>
      </c>
      <c r="AX34" s="25" t="e">
        <f t="shared" si="87"/>
        <v>#VALUE!</v>
      </c>
      <c r="AY34" s="25">
        <f t="shared" si="27"/>
        <v>1.0169999999999999</v>
      </c>
      <c r="AZ34" s="55" t="e">
        <f t="shared" si="88"/>
        <v>#DIV/0!</v>
      </c>
    </row>
    <row r="35" spans="3:52">
      <c r="C35" s="4"/>
      <c r="D35" s="4"/>
      <c r="E35" s="4"/>
      <c r="F35" s="4"/>
      <c r="G35" s="55">
        <f t="shared" si="49"/>
        <v>-1.1208741258741391E-2</v>
      </c>
      <c r="H35" s="26"/>
      <c r="I35" s="25">
        <f>'Randament Mammo'!$I$18-4.5</f>
        <v>61.5</v>
      </c>
      <c r="J35" s="26"/>
      <c r="K35" s="25">
        <f t="shared" si="76"/>
        <v>0</v>
      </c>
      <c r="L35" s="25" t="e">
        <f>VLOOKUP(E35,'Tabele aux MGD'!B25:F35,IF(_CTF="Mo/Mo",2,IF(_CTF="Mo/Rh",3,IF(_CTF="Rh/Rh",4,5))),0)</f>
        <v>#N/A</v>
      </c>
      <c r="M35" s="25" t="e">
        <f t="shared" si="50"/>
        <v>#N/A</v>
      </c>
      <c r="N35" s="25" t="e">
        <f t="shared" si="51"/>
        <v>#N/A</v>
      </c>
      <c r="O35" s="25" t="e">
        <f t="shared" si="52"/>
        <v>#N/A</v>
      </c>
      <c r="P35" s="25" t="e">
        <f t="shared" si="53"/>
        <v>#N/A</v>
      </c>
      <c r="Q35" s="25" t="e">
        <f t="shared" si="54"/>
        <v>#N/A</v>
      </c>
      <c r="R35" s="25" t="e">
        <f t="shared" si="55"/>
        <v>#N/A</v>
      </c>
      <c r="S35" s="25" t="e">
        <f t="shared" si="56"/>
        <v>#N/A</v>
      </c>
      <c r="T35" s="25" t="e">
        <f t="shared" si="57"/>
        <v>#N/A</v>
      </c>
      <c r="U35" s="25" t="e">
        <f t="shared" si="77"/>
        <v>#VALUE!</v>
      </c>
      <c r="V35" s="25" t="e">
        <f t="shared" si="78"/>
        <v>#VALUE!</v>
      </c>
      <c r="W35" s="25" t="e">
        <f t="shared" si="79"/>
        <v>#VALUE!</v>
      </c>
      <c r="X35" s="26"/>
      <c r="Y35" s="85" t="e">
        <f t="shared" si="58"/>
        <v>#N/A</v>
      </c>
      <c r="Z35" s="85" t="e">
        <f t="shared" si="59"/>
        <v>#N/A</v>
      </c>
      <c r="AA35" s="85" t="e">
        <f t="shared" si="60"/>
        <v>#N/A</v>
      </c>
      <c r="AB35" s="85" t="e">
        <f t="shared" si="61"/>
        <v>#N/A</v>
      </c>
      <c r="AC35" s="85" t="e">
        <f t="shared" si="62"/>
        <v>#N/A</v>
      </c>
      <c r="AD35" s="85" t="e">
        <f t="shared" si="63"/>
        <v>#N/A</v>
      </c>
      <c r="AE35" s="85" t="e">
        <f t="shared" si="64"/>
        <v>#N/A</v>
      </c>
      <c r="AF35" s="85" t="e">
        <f t="shared" si="65"/>
        <v>#N/A</v>
      </c>
      <c r="AG35" s="85" t="e">
        <f t="shared" si="66"/>
        <v>#N/A</v>
      </c>
      <c r="AH35" s="85" t="e">
        <f t="shared" si="67"/>
        <v>#N/A</v>
      </c>
      <c r="AI35" s="85" t="e">
        <f t="shared" si="68"/>
        <v>#N/A</v>
      </c>
      <c r="AJ35" s="85" t="e">
        <f t="shared" si="69"/>
        <v>#N/A</v>
      </c>
      <c r="AK35" s="85" t="e">
        <f t="shared" si="80"/>
        <v>#VALUE!</v>
      </c>
      <c r="AL35" s="85" t="e">
        <f t="shared" si="81"/>
        <v>#VALUE!</v>
      </c>
      <c r="AM35" s="85" t="e">
        <f t="shared" si="82"/>
        <v>#VALUE!</v>
      </c>
      <c r="AN35" s="85" t="e">
        <f t="shared" si="83"/>
        <v>#N/A</v>
      </c>
      <c r="AO35" s="85" t="e">
        <f t="shared" si="70"/>
        <v>#N/A</v>
      </c>
      <c r="AP35" s="85" t="e">
        <f t="shared" si="71"/>
        <v>#N/A</v>
      </c>
      <c r="AQ35" s="85" t="e">
        <f t="shared" si="72"/>
        <v>#N/A</v>
      </c>
      <c r="AR35" s="85" t="e">
        <f t="shared" si="73"/>
        <v>#N/A</v>
      </c>
      <c r="AS35" s="85" t="e">
        <f t="shared" si="74"/>
        <v>#N/A</v>
      </c>
      <c r="AT35" s="85" t="e">
        <f t="shared" si="75"/>
        <v>#N/A</v>
      </c>
      <c r="AU35" s="85" t="e">
        <f t="shared" si="84"/>
        <v>#VALUE!</v>
      </c>
      <c r="AV35" s="85" t="e">
        <f t="shared" si="85"/>
        <v>#VALUE!</v>
      </c>
      <c r="AW35" s="85" t="e">
        <f t="shared" si="86"/>
        <v>#VALUE!</v>
      </c>
      <c r="AX35" s="25" t="e">
        <f t="shared" si="87"/>
        <v>#VALUE!</v>
      </c>
      <c r="AY35" s="25">
        <f t="shared" si="27"/>
        <v>1.0169999999999999</v>
      </c>
      <c r="AZ35" s="55" t="e">
        <f t="shared" si="88"/>
        <v>#DIV/0!</v>
      </c>
    </row>
    <row r="36" spans="3:52">
      <c r="C36" s="4"/>
      <c r="D36" s="4"/>
      <c r="E36" s="4"/>
      <c r="F36" s="4"/>
      <c r="G36" s="55">
        <f t="shared" si="49"/>
        <v>-1.1208741258741391E-2</v>
      </c>
      <c r="H36" s="26"/>
      <c r="I36" s="25">
        <f>'Randament Mammo'!$I$18-4.5</f>
        <v>61.5</v>
      </c>
      <c r="J36" s="26"/>
      <c r="K36" s="25">
        <f t="shared" si="76"/>
        <v>0</v>
      </c>
      <c r="L36" s="25" t="e">
        <f>VLOOKUP(E36,'Tabele aux MGD'!B26:F36,IF(_CTF="Mo/Mo",2,IF(_CTF="Mo/Rh",3,IF(_CTF="Rh/Rh",4,5))),0)</f>
        <v>#N/A</v>
      </c>
      <c r="M36" s="25" t="e">
        <f t="shared" si="50"/>
        <v>#N/A</v>
      </c>
      <c r="N36" s="25" t="e">
        <f t="shared" si="51"/>
        <v>#N/A</v>
      </c>
      <c r="O36" s="25" t="e">
        <f t="shared" si="52"/>
        <v>#N/A</v>
      </c>
      <c r="P36" s="25" t="e">
        <f t="shared" si="53"/>
        <v>#N/A</v>
      </c>
      <c r="Q36" s="25" t="e">
        <f t="shared" si="54"/>
        <v>#N/A</v>
      </c>
      <c r="R36" s="25" t="e">
        <f t="shared" si="55"/>
        <v>#N/A</v>
      </c>
      <c r="S36" s="25" t="e">
        <f t="shared" si="56"/>
        <v>#N/A</v>
      </c>
      <c r="T36" s="25" t="e">
        <f t="shared" si="57"/>
        <v>#N/A</v>
      </c>
      <c r="U36" s="25" t="e">
        <f t="shared" si="77"/>
        <v>#VALUE!</v>
      </c>
      <c r="V36" s="25" t="e">
        <f t="shared" si="78"/>
        <v>#VALUE!</v>
      </c>
      <c r="W36" s="25" t="e">
        <f t="shared" si="79"/>
        <v>#VALUE!</v>
      </c>
      <c r="X36" s="26"/>
      <c r="Y36" s="85" t="e">
        <f t="shared" si="58"/>
        <v>#N/A</v>
      </c>
      <c r="Z36" s="85" t="e">
        <f t="shared" si="59"/>
        <v>#N/A</v>
      </c>
      <c r="AA36" s="85" t="e">
        <f t="shared" si="60"/>
        <v>#N/A</v>
      </c>
      <c r="AB36" s="85" t="e">
        <f t="shared" si="61"/>
        <v>#N/A</v>
      </c>
      <c r="AC36" s="85" t="e">
        <f t="shared" si="62"/>
        <v>#N/A</v>
      </c>
      <c r="AD36" s="85" t="e">
        <f t="shared" si="63"/>
        <v>#N/A</v>
      </c>
      <c r="AE36" s="85" t="e">
        <f t="shared" si="64"/>
        <v>#N/A</v>
      </c>
      <c r="AF36" s="85" t="e">
        <f t="shared" si="65"/>
        <v>#N/A</v>
      </c>
      <c r="AG36" s="85" t="e">
        <f t="shared" si="66"/>
        <v>#N/A</v>
      </c>
      <c r="AH36" s="85" t="e">
        <f t="shared" si="67"/>
        <v>#N/A</v>
      </c>
      <c r="AI36" s="85" t="e">
        <f t="shared" si="68"/>
        <v>#N/A</v>
      </c>
      <c r="AJ36" s="85" t="e">
        <f t="shared" si="69"/>
        <v>#N/A</v>
      </c>
      <c r="AK36" s="85" t="e">
        <f t="shared" si="80"/>
        <v>#VALUE!</v>
      </c>
      <c r="AL36" s="85" t="e">
        <f t="shared" si="81"/>
        <v>#VALUE!</v>
      </c>
      <c r="AM36" s="85" t="e">
        <f t="shared" si="82"/>
        <v>#VALUE!</v>
      </c>
      <c r="AN36" s="85" t="e">
        <f t="shared" si="83"/>
        <v>#N/A</v>
      </c>
      <c r="AO36" s="85" t="e">
        <f t="shared" si="70"/>
        <v>#N/A</v>
      </c>
      <c r="AP36" s="85" t="e">
        <f t="shared" si="71"/>
        <v>#N/A</v>
      </c>
      <c r="AQ36" s="85" t="e">
        <f t="shared" si="72"/>
        <v>#N/A</v>
      </c>
      <c r="AR36" s="85" t="e">
        <f t="shared" si="73"/>
        <v>#N/A</v>
      </c>
      <c r="AS36" s="85" t="e">
        <f t="shared" si="74"/>
        <v>#N/A</v>
      </c>
      <c r="AT36" s="85" t="e">
        <f t="shared" si="75"/>
        <v>#N/A</v>
      </c>
      <c r="AU36" s="85" t="e">
        <f t="shared" si="84"/>
        <v>#VALUE!</v>
      </c>
      <c r="AV36" s="85" t="e">
        <f t="shared" si="85"/>
        <v>#VALUE!</v>
      </c>
      <c r="AW36" s="85" t="e">
        <f t="shared" si="86"/>
        <v>#VALUE!</v>
      </c>
      <c r="AX36" s="25" t="e">
        <f t="shared" si="87"/>
        <v>#VALUE!</v>
      </c>
      <c r="AY36" s="25">
        <f t="shared" si="27"/>
        <v>1.0169999999999999</v>
      </c>
      <c r="AZ36" s="55" t="e">
        <f t="shared" si="88"/>
        <v>#DIV/0!</v>
      </c>
    </row>
    <row r="37" spans="3:52">
      <c r="C37" s="4"/>
      <c r="D37" s="4"/>
      <c r="E37" s="4"/>
      <c r="F37" s="4"/>
      <c r="G37" s="55">
        <f t="shared" si="49"/>
        <v>-1.1208741258741391E-2</v>
      </c>
      <c r="H37" s="26"/>
      <c r="I37" s="25">
        <f>'Randament Mammo'!$I$18-4.5</f>
        <v>61.5</v>
      </c>
      <c r="J37" s="26"/>
      <c r="K37" s="25">
        <f t="shared" si="76"/>
        <v>0</v>
      </c>
      <c r="L37" s="25" t="e">
        <f>VLOOKUP(E37,'Tabele aux MGD'!B27:F37,IF(_CTF="Mo/Mo",2,IF(_CTF="Mo/Rh",3,IF(_CTF="Rh/Rh",4,5))),0)</f>
        <v>#N/A</v>
      </c>
      <c r="M37" s="25" t="e">
        <f t="shared" si="50"/>
        <v>#N/A</v>
      </c>
      <c r="N37" s="25" t="e">
        <f t="shared" si="51"/>
        <v>#N/A</v>
      </c>
      <c r="O37" s="25" t="e">
        <f t="shared" si="52"/>
        <v>#N/A</v>
      </c>
      <c r="P37" s="25" t="e">
        <f t="shared" si="53"/>
        <v>#N/A</v>
      </c>
      <c r="Q37" s="25" t="e">
        <f t="shared" si="54"/>
        <v>#N/A</v>
      </c>
      <c r="R37" s="25" t="e">
        <f t="shared" si="55"/>
        <v>#N/A</v>
      </c>
      <c r="S37" s="25" t="e">
        <f t="shared" si="56"/>
        <v>#N/A</v>
      </c>
      <c r="T37" s="25" t="e">
        <f t="shared" si="57"/>
        <v>#N/A</v>
      </c>
      <c r="U37" s="25" t="e">
        <f t="shared" si="77"/>
        <v>#VALUE!</v>
      </c>
      <c r="V37" s="25" t="e">
        <f t="shared" si="78"/>
        <v>#VALUE!</v>
      </c>
      <c r="W37" s="25" t="e">
        <f t="shared" si="79"/>
        <v>#VALUE!</v>
      </c>
      <c r="X37" s="26"/>
      <c r="Y37" s="85" t="e">
        <f t="shared" si="58"/>
        <v>#N/A</v>
      </c>
      <c r="Z37" s="85" t="e">
        <f t="shared" si="59"/>
        <v>#N/A</v>
      </c>
      <c r="AA37" s="85" t="e">
        <f t="shared" si="60"/>
        <v>#N/A</v>
      </c>
      <c r="AB37" s="85" t="e">
        <f t="shared" si="61"/>
        <v>#N/A</v>
      </c>
      <c r="AC37" s="85" t="e">
        <f t="shared" si="62"/>
        <v>#N/A</v>
      </c>
      <c r="AD37" s="85" t="e">
        <f t="shared" si="63"/>
        <v>#N/A</v>
      </c>
      <c r="AE37" s="85" t="e">
        <f t="shared" si="64"/>
        <v>#N/A</v>
      </c>
      <c r="AF37" s="85" t="e">
        <f t="shared" si="65"/>
        <v>#N/A</v>
      </c>
      <c r="AG37" s="85" t="e">
        <f t="shared" si="66"/>
        <v>#N/A</v>
      </c>
      <c r="AH37" s="85" t="e">
        <f t="shared" si="67"/>
        <v>#N/A</v>
      </c>
      <c r="AI37" s="85" t="e">
        <f t="shared" si="68"/>
        <v>#N/A</v>
      </c>
      <c r="AJ37" s="85" t="e">
        <f t="shared" si="69"/>
        <v>#N/A</v>
      </c>
      <c r="AK37" s="85" t="e">
        <f t="shared" si="80"/>
        <v>#VALUE!</v>
      </c>
      <c r="AL37" s="85" t="e">
        <f t="shared" si="81"/>
        <v>#VALUE!</v>
      </c>
      <c r="AM37" s="85" t="e">
        <f t="shared" si="82"/>
        <v>#VALUE!</v>
      </c>
      <c r="AN37" s="85" t="e">
        <f t="shared" si="83"/>
        <v>#N/A</v>
      </c>
      <c r="AO37" s="85" t="e">
        <f t="shared" si="70"/>
        <v>#N/A</v>
      </c>
      <c r="AP37" s="85" t="e">
        <f t="shared" si="71"/>
        <v>#N/A</v>
      </c>
      <c r="AQ37" s="85" t="e">
        <f t="shared" si="72"/>
        <v>#N/A</v>
      </c>
      <c r="AR37" s="85" t="e">
        <f t="shared" si="73"/>
        <v>#N/A</v>
      </c>
      <c r="AS37" s="85" t="e">
        <f t="shared" si="74"/>
        <v>#N/A</v>
      </c>
      <c r="AT37" s="85" t="e">
        <f t="shared" si="75"/>
        <v>#N/A</v>
      </c>
      <c r="AU37" s="85" t="e">
        <f t="shared" si="84"/>
        <v>#VALUE!</v>
      </c>
      <c r="AV37" s="85" t="e">
        <f t="shared" si="85"/>
        <v>#VALUE!</v>
      </c>
      <c r="AW37" s="85" t="e">
        <f t="shared" si="86"/>
        <v>#VALUE!</v>
      </c>
      <c r="AX37" s="25" t="e">
        <f t="shared" si="87"/>
        <v>#VALUE!</v>
      </c>
      <c r="AY37" s="25">
        <f t="shared" si="27"/>
        <v>1.0169999999999999</v>
      </c>
      <c r="AZ37" s="55" t="e">
        <f t="shared" si="88"/>
        <v>#DIV/0!</v>
      </c>
    </row>
    <row r="38" spans="3:52">
      <c r="C38" s="4"/>
      <c r="D38" s="4"/>
      <c r="E38" s="4"/>
      <c r="F38" s="4"/>
      <c r="G38" s="55">
        <f t="shared" si="49"/>
        <v>-1.1208741258741391E-2</v>
      </c>
      <c r="H38" s="26"/>
      <c r="I38" s="25">
        <f>'Randament Mammo'!$I$18-4.5</f>
        <v>61.5</v>
      </c>
      <c r="J38" s="26"/>
      <c r="K38" s="25">
        <f t="shared" si="76"/>
        <v>0</v>
      </c>
      <c r="L38" s="25" t="e">
        <f>VLOOKUP(E38,'Tabele aux MGD'!B28:F38,IF(_CTF="Mo/Mo",2,IF(_CTF="Mo/Rh",3,IF(_CTF="Rh/Rh",4,5))),0)</f>
        <v>#N/A</v>
      </c>
      <c r="M38" s="25" t="e">
        <f t="shared" si="50"/>
        <v>#N/A</v>
      </c>
      <c r="N38" s="25" t="e">
        <f t="shared" si="51"/>
        <v>#N/A</v>
      </c>
      <c r="O38" s="25" t="e">
        <f t="shared" si="52"/>
        <v>#N/A</v>
      </c>
      <c r="P38" s="25" t="e">
        <f t="shared" si="53"/>
        <v>#N/A</v>
      </c>
      <c r="Q38" s="25" t="e">
        <f t="shared" si="54"/>
        <v>#N/A</v>
      </c>
      <c r="R38" s="25" t="e">
        <f t="shared" si="55"/>
        <v>#N/A</v>
      </c>
      <c r="S38" s="25" t="e">
        <f t="shared" si="56"/>
        <v>#N/A</v>
      </c>
      <c r="T38" s="25" t="e">
        <f t="shared" si="57"/>
        <v>#N/A</v>
      </c>
      <c r="U38" s="25" t="e">
        <f t="shared" si="77"/>
        <v>#VALUE!</v>
      </c>
      <c r="V38" s="25" t="e">
        <f t="shared" si="78"/>
        <v>#VALUE!</v>
      </c>
      <c r="W38" s="25" t="e">
        <f t="shared" si="79"/>
        <v>#VALUE!</v>
      </c>
      <c r="X38" s="26"/>
      <c r="Y38" s="85" t="e">
        <f t="shared" si="58"/>
        <v>#N/A</v>
      </c>
      <c r="Z38" s="85" t="e">
        <f t="shared" si="59"/>
        <v>#N/A</v>
      </c>
      <c r="AA38" s="85" t="e">
        <f t="shared" si="60"/>
        <v>#N/A</v>
      </c>
      <c r="AB38" s="85" t="e">
        <f t="shared" si="61"/>
        <v>#N/A</v>
      </c>
      <c r="AC38" s="85" t="e">
        <f t="shared" si="62"/>
        <v>#N/A</v>
      </c>
      <c r="AD38" s="85" t="e">
        <f t="shared" si="63"/>
        <v>#N/A</v>
      </c>
      <c r="AE38" s="85" t="e">
        <f t="shared" si="64"/>
        <v>#N/A</v>
      </c>
      <c r="AF38" s="85" t="e">
        <f t="shared" si="65"/>
        <v>#N/A</v>
      </c>
      <c r="AG38" s="85" t="e">
        <f t="shared" si="66"/>
        <v>#N/A</v>
      </c>
      <c r="AH38" s="85" t="e">
        <f t="shared" si="67"/>
        <v>#N/A</v>
      </c>
      <c r="AI38" s="85" t="e">
        <f t="shared" si="68"/>
        <v>#N/A</v>
      </c>
      <c r="AJ38" s="85" t="e">
        <f t="shared" si="69"/>
        <v>#N/A</v>
      </c>
      <c r="AK38" s="85" t="e">
        <f t="shared" si="80"/>
        <v>#VALUE!</v>
      </c>
      <c r="AL38" s="85" t="e">
        <f t="shared" si="81"/>
        <v>#VALUE!</v>
      </c>
      <c r="AM38" s="85" t="e">
        <f t="shared" si="82"/>
        <v>#VALUE!</v>
      </c>
      <c r="AN38" s="85" t="e">
        <f t="shared" si="83"/>
        <v>#N/A</v>
      </c>
      <c r="AO38" s="85" t="e">
        <f t="shared" si="70"/>
        <v>#N/A</v>
      </c>
      <c r="AP38" s="85" t="e">
        <f t="shared" si="71"/>
        <v>#N/A</v>
      </c>
      <c r="AQ38" s="85" t="e">
        <f t="shared" si="72"/>
        <v>#N/A</v>
      </c>
      <c r="AR38" s="85" t="e">
        <f t="shared" si="73"/>
        <v>#N/A</v>
      </c>
      <c r="AS38" s="85" t="e">
        <f t="shared" si="74"/>
        <v>#N/A</v>
      </c>
      <c r="AT38" s="85" t="e">
        <f t="shared" si="75"/>
        <v>#N/A</v>
      </c>
      <c r="AU38" s="85" t="e">
        <f t="shared" si="84"/>
        <v>#VALUE!</v>
      </c>
      <c r="AV38" s="85" t="e">
        <f t="shared" si="85"/>
        <v>#VALUE!</v>
      </c>
      <c r="AW38" s="85" t="e">
        <f t="shared" si="86"/>
        <v>#VALUE!</v>
      </c>
      <c r="AX38" s="25" t="e">
        <f t="shared" si="87"/>
        <v>#VALUE!</v>
      </c>
      <c r="AY38" s="25">
        <f t="shared" si="27"/>
        <v>1.0169999999999999</v>
      </c>
      <c r="AZ38" s="55" t="e">
        <f t="shared" si="88"/>
        <v>#DIV/0!</v>
      </c>
    </row>
    <row r="39" spans="3:52">
      <c r="C39" s="4"/>
      <c r="D39" s="4"/>
      <c r="E39" s="4"/>
      <c r="F39" s="4"/>
      <c r="G39" s="55">
        <f t="shared" si="49"/>
        <v>-1.1208741258741391E-2</v>
      </c>
      <c r="H39" s="26"/>
      <c r="I39" s="25">
        <f>'Randament Mammo'!$I$18-4.5</f>
        <v>61.5</v>
      </c>
      <c r="J39" s="26"/>
      <c r="K39" s="25">
        <f t="shared" si="76"/>
        <v>0</v>
      </c>
      <c r="L39" s="25" t="e">
        <f>VLOOKUP(E39,'Tabele aux MGD'!B29:F39,IF(_CTF="Mo/Mo",2,IF(_CTF="Mo/Rh",3,IF(_CTF="Rh/Rh",4,5))),0)</f>
        <v>#N/A</v>
      </c>
      <c r="M39" s="25" t="e">
        <f t="shared" si="50"/>
        <v>#N/A</v>
      </c>
      <c r="N39" s="25" t="e">
        <f t="shared" si="51"/>
        <v>#N/A</v>
      </c>
      <c r="O39" s="25" t="e">
        <f t="shared" si="52"/>
        <v>#N/A</v>
      </c>
      <c r="P39" s="25" t="e">
        <f t="shared" si="53"/>
        <v>#N/A</v>
      </c>
      <c r="Q39" s="25" t="e">
        <f t="shared" si="54"/>
        <v>#N/A</v>
      </c>
      <c r="R39" s="25" t="e">
        <f t="shared" si="55"/>
        <v>#N/A</v>
      </c>
      <c r="S39" s="25" t="e">
        <f t="shared" si="56"/>
        <v>#N/A</v>
      </c>
      <c r="T39" s="25" t="e">
        <f t="shared" si="57"/>
        <v>#N/A</v>
      </c>
      <c r="U39" s="25" t="e">
        <f t="shared" si="77"/>
        <v>#VALUE!</v>
      </c>
      <c r="V39" s="25" t="e">
        <f t="shared" si="78"/>
        <v>#VALUE!</v>
      </c>
      <c r="W39" s="25" t="e">
        <f t="shared" si="79"/>
        <v>#VALUE!</v>
      </c>
      <c r="X39" s="26"/>
      <c r="Y39" s="85" t="e">
        <f t="shared" si="58"/>
        <v>#N/A</v>
      </c>
      <c r="Z39" s="85" t="e">
        <f t="shared" si="59"/>
        <v>#N/A</v>
      </c>
      <c r="AA39" s="85" t="e">
        <f t="shared" si="60"/>
        <v>#N/A</v>
      </c>
      <c r="AB39" s="85" t="e">
        <f t="shared" si="61"/>
        <v>#N/A</v>
      </c>
      <c r="AC39" s="85" t="e">
        <f t="shared" si="62"/>
        <v>#N/A</v>
      </c>
      <c r="AD39" s="85" t="e">
        <f t="shared" si="63"/>
        <v>#N/A</v>
      </c>
      <c r="AE39" s="85" t="e">
        <f t="shared" si="64"/>
        <v>#N/A</v>
      </c>
      <c r="AF39" s="85" t="e">
        <f t="shared" si="65"/>
        <v>#N/A</v>
      </c>
      <c r="AG39" s="85" t="e">
        <f t="shared" si="66"/>
        <v>#N/A</v>
      </c>
      <c r="AH39" s="85" t="e">
        <f t="shared" si="67"/>
        <v>#N/A</v>
      </c>
      <c r="AI39" s="85" t="e">
        <f t="shared" si="68"/>
        <v>#N/A</v>
      </c>
      <c r="AJ39" s="85" t="e">
        <f t="shared" si="69"/>
        <v>#N/A</v>
      </c>
      <c r="AK39" s="85" t="e">
        <f t="shared" si="80"/>
        <v>#VALUE!</v>
      </c>
      <c r="AL39" s="85" t="e">
        <f t="shared" si="81"/>
        <v>#VALUE!</v>
      </c>
      <c r="AM39" s="85" t="e">
        <f t="shared" si="82"/>
        <v>#VALUE!</v>
      </c>
      <c r="AN39" s="85" t="e">
        <f t="shared" si="83"/>
        <v>#N/A</v>
      </c>
      <c r="AO39" s="85" t="e">
        <f t="shared" si="70"/>
        <v>#N/A</v>
      </c>
      <c r="AP39" s="85" t="e">
        <f t="shared" si="71"/>
        <v>#N/A</v>
      </c>
      <c r="AQ39" s="85" t="e">
        <f t="shared" si="72"/>
        <v>#N/A</v>
      </c>
      <c r="AR39" s="85" t="e">
        <f t="shared" si="73"/>
        <v>#N/A</v>
      </c>
      <c r="AS39" s="85" t="e">
        <f t="shared" si="74"/>
        <v>#N/A</v>
      </c>
      <c r="AT39" s="85" t="e">
        <f t="shared" si="75"/>
        <v>#N/A</v>
      </c>
      <c r="AU39" s="85" t="e">
        <f t="shared" si="84"/>
        <v>#VALUE!</v>
      </c>
      <c r="AV39" s="85" t="e">
        <f t="shared" si="85"/>
        <v>#VALUE!</v>
      </c>
      <c r="AW39" s="85" t="e">
        <f t="shared" si="86"/>
        <v>#VALUE!</v>
      </c>
      <c r="AX39" s="25" t="e">
        <f t="shared" si="87"/>
        <v>#VALUE!</v>
      </c>
      <c r="AY39" s="25">
        <f t="shared" si="27"/>
        <v>1.0169999999999999</v>
      </c>
      <c r="AZ39" s="55" t="e">
        <f t="shared" si="88"/>
        <v>#DIV/0!</v>
      </c>
    </row>
    <row r="40" spans="3:52">
      <c r="C40" s="4"/>
      <c r="D40" s="4"/>
      <c r="E40" s="4"/>
      <c r="F40" s="4"/>
      <c r="G40" s="55">
        <f t="shared" si="49"/>
        <v>-1.1208741258741391E-2</v>
      </c>
      <c r="H40" s="26"/>
      <c r="I40" s="25">
        <f>'Randament Mammo'!$I$18-4.5</f>
        <v>61.5</v>
      </c>
      <c r="J40" s="26"/>
      <c r="K40" s="25">
        <f t="shared" si="76"/>
        <v>0</v>
      </c>
      <c r="L40" s="25" t="e">
        <f>VLOOKUP(E40,'Tabele aux MGD'!B30:F40,IF(_CTF="Mo/Mo",2,IF(_CTF="Mo/Rh",3,IF(_CTF="Rh/Rh",4,5))),0)</f>
        <v>#N/A</v>
      </c>
      <c r="M40" s="25" t="e">
        <f t="shared" si="50"/>
        <v>#N/A</v>
      </c>
      <c r="N40" s="25" t="e">
        <f t="shared" si="51"/>
        <v>#N/A</v>
      </c>
      <c r="O40" s="25" t="e">
        <f t="shared" si="52"/>
        <v>#N/A</v>
      </c>
      <c r="P40" s="25" t="e">
        <f t="shared" si="53"/>
        <v>#N/A</v>
      </c>
      <c r="Q40" s="25" t="e">
        <f t="shared" si="54"/>
        <v>#N/A</v>
      </c>
      <c r="R40" s="25" t="e">
        <f t="shared" si="55"/>
        <v>#N/A</v>
      </c>
      <c r="S40" s="25" t="e">
        <f t="shared" si="56"/>
        <v>#N/A</v>
      </c>
      <c r="T40" s="25" t="e">
        <f t="shared" si="57"/>
        <v>#N/A</v>
      </c>
      <c r="U40" s="25" t="e">
        <f t="shared" si="77"/>
        <v>#VALUE!</v>
      </c>
      <c r="V40" s="25" t="e">
        <f t="shared" si="78"/>
        <v>#VALUE!</v>
      </c>
      <c r="W40" s="25" t="e">
        <f t="shared" si="79"/>
        <v>#VALUE!</v>
      </c>
      <c r="X40" s="26"/>
      <c r="Y40" s="85" t="e">
        <f t="shared" si="58"/>
        <v>#N/A</v>
      </c>
      <c r="Z40" s="85" t="e">
        <f t="shared" si="59"/>
        <v>#N/A</v>
      </c>
      <c r="AA40" s="85" t="e">
        <f t="shared" si="60"/>
        <v>#N/A</v>
      </c>
      <c r="AB40" s="85" t="e">
        <f t="shared" si="61"/>
        <v>#N/A</v>
      </c>
      <c r="AC40" s="85" t="e">
        <f t="shared" si="62"/>
        <v>#N/A</v>
      </c>
      <c r="AD40" s="85" t="e">
        <f t="shared" si="63"/>
        <v>#N/A</v>
      </c>
      <c r="AE40" s="85" t="e">
        <f t="shared" si="64"/>
        <v>#N/A</v>
      </c>
      <c r="AF40" s="85" t="e">
        <f t="shared" si="65"/>
        <v>#N/A</v>
      </c>
      <c r="AG40" s="85" t="e">
        <f t="shared" si="66"/>
        <v>#N/A</v>
      </c>
      <c r="AH40" s="85" t="e">
        <f t="shared" si="67"/>
        <v>#N/A</v>
      </c>
      <c r="AI40" s="85" t="e">
        <f t="shared" si="68"/>
        <v>#N/A</v>
      </c>
      <c r="AJ40" s="85" t="e">
        <f t="shared" si="69"/>
        <v>#N/A</v>
      </c>
      <c r="AK40" s="85" t="e">
        <f t="shared" si="80"/>
        <v>#VALUE!</v>
      </c>
      <c r="AL40" s="85" t="e">
        <f t="shared" si="81"/>
        <v>#VALUE!</v>
      </c>
      <c r="AM40" s="85" t="e">
        <f t="shared" si="82"/>
        <v>#VALUE!</v>
      </c>
      <c r="AN40" s="85" t="e">
        <f t="shared" si="83"/>
        <v>#N/A</v>
      </c>
      <c r="AO40" s="85" t="e">
        <f t="shared" si="70"/>
        <v>#N/A</v>
      </c>
      <c r="AP40" s="85" t="e">
        <f t="shared" si="71"/>
        <v>#N/A</v>
      </c>
      <c r="AQ40" s="85" t="e">
        <f t="shared" si="72"/>
        <v>#N/A</v>
      </c>
      <c r="AR40" s="85" t="e">
        <f t="shared" si="73"/>
        <v>#N/A</v>
      </c>
      <c r="AS40" s="85" t="e">
        <f t="shared" si="74"/>
        <v>#N/A</v>
      </c>
      <c r="AT40" s="85" t="e">
        <f t="shared" si="75"/>
        <v>#N/A</v>
      </c>
      <c r="AU40" s="85" t="e">
        <f t="shared" si="84"/>
        <v>#VALUE!</v>
      </c>
      <c r="AV40" s="85" t="e">
        <f t="shared" si="85"/>
        <v>#VALUE!</v>
      </c>
      <c r="AW40" s="85" t="e">
        <f t="shared" si="86"/>
        <v>#VALUE!</v>
      </c>
      <c r="AX40" s="25" t="e">
        <f t="shared" si="87"/>
        <v>#VALUE!</v>
      </c>
      <c r="AY40" s="25">
        <f t="shared" si="27"/>
        <v>1.0169999999999999</v>
      </c>
      <c r="AZ40" s="55" t="e">
        <f t="shared" si="88"/>
        <v>#DIV/0!</v>
      </c>
    </row>
    <row r="41" spans="3:52">
      <c r="C41" s="4"/>
      <c r="D41" s="4"/>
      <c r="E41" s="4"/>
      <c r="F41" s="4"/>
      <c r="G41" s="55">
        <f t="shared" si="49"/>
        <v>-1.1208741258741391E-2</v>
      </c>
      <c r="H41" s="26"/>
      <c r="I41" s="25">
        <f>'Randament Mammo'!$I$18-4.5</f>
        <v>61.5</v>
      </c>
      <c r="J41" s="26"/>
      <c r="K41" s="25">
        <f t="shared" si="76"/>
        <v>0</v>
      </c>
      <c r="L41" s="25" t="e">
        <f>VLOOKUP(E41,'Tabele aux MGD'!B31:F41,IF(_CTF="Mo/Mo",2,IF(_CTF="Mo/Rh",3,IF(_CTF="Rh/Rh",4,5))),0)</f>
        <v>#N/A</v>
      </c>
      <c r="M41" s="25" t="e">
        <f t="shared" si="50"/>
        <v>#N/A</v>
      </c>
      <c r="N41" s="25" t="e">
        <f t="shared" si="51"/>
        <v>#N/A</v>
      </c>
      <c r="O41" s="25" t="e">
        <f t="shared" si="52"/>
        <v>#N/A</v>
      </c>
      <c r="P41" s="25" t="e">
        <f t="shared" si="53"/>
        <v>#N/A</v>
      </c>
      <c r="Q41" s="25" t="e">
        <f t="shared" si="54"/>
        <v>#N/A</v>
      </c>
      <c r="R41" s="25" t="e">
        <f t="shared" si="55"/>
        <v>#N/A</v>
      </c>
      <c r="S41" s="25" t="e">
        <f t="shared" si="56"/>
        <v>#N/A</v>
      </c>
      <c r="T41" s="25" t="e">
        <f t="shared" si="57"/>
        <v>#N/A</v>
      </c>
      <c r="U41" s="25" t="e">
        <f t="shared" si="77"/>
        <v>#VALUE!</v>
      </c>
      <c r="V41" s="25" t="e">
        <f t="shared" si="78"/>
        <v>#VALUE!</v>
      </c>
      <c r="W41" s="25" t="e">
        <f t="shared" si="79"/>
        <v>#VALUE!</v>
      </c>
      <c r="X41" s="26"/>
      <c r="Y41" s="85" t="e">
        <f t="shared" si="58"/>
        <v>#N/A</v>
      </c>
      <c r="Z41" s="85" t="e">
        <f t="shared" si="59"/>
        <v>#N/A</v>
      </c>
      <c r="AA41" s="85" t="e">
        <f t="shared" si="60"/>
        <v>#N/A</v>
      </c>
      <c r="AB41" s="85" t="e">
        <f t="shared" si="61"/>
        <v>#N/A</v>
      </c>
      <c r="AC41" s="85" t="e">
        <f t="shared" si="62"/>
        <v>#N/A</v>
      </c>
      <c r="AD41" s="85" t="e">
        <f t="shared" si="63"/>
        <v>#N/A</v>
      </c>
      <c r="AE41" s="85" t="e">
        <f t="shared" si="64"/>
        <v>#N/A</v>
      </c>
      <c r="AF41" s="85" t="e">
        <f t="shared" si="65"/>
        <v>#N/A</v>
      </c>
      <c r="AG41" s="85" t="e">
        <f t="shared" si="66"/>
        <v>#N/A</v>
      </c>
      <c r="AH41" s="85" t="e">
        <f t="shared" si="67"/>
        <v>#N/A</v>
      </c>
      <c r="AI41" s="85" t="e">
        <f t="shared" si="68"/>
        <v>#N/A</v>
      </c>
      <c r="AJ41" s="85" t="e">
        <f t="shared" si="69"/>
        <v>#N/A</v>
      </c>
      <c r="AK41" s="85" t="e">
        <f t="shared" si="80"/>
        <v>#VALUE!</v>
      </c>
      <c r="AL41" s="85" t="e">
        <f t="shared" si="81"/>
        <v>#VALUE!</v>
      </c>
      <c r="AM41" s="85" t="e">
        <f t="shared" si="82"/>
        <v>#VALUE!</v>
      </c>
      <c r="AN41" s="85" t="e">
        <f t="shared" si="83"/>
        <v>#N/A</v>
      </c>
      <c r="AO41" s="85" t="e">
        <f t="shared" si="70"/>
        <v>#N/A</v>
      </c>
      <c r="AP41" s="85" t="e">
        <f t="shared" si="71"/>
        <v>#N/A</v>
      </c>
      <c r="AQ41" s="85" t="e">
        <f t="shared" si="72"/>
        <v>#N/A</v>
      </c>
      <c r="AR41" s="85" t="e">
        <f t="shared" si="73"/>
        <v>#N/A</v>
      </c>
      <c r="AS41" s="85" t="e">
        <f t="shared" si="74"/>
        <v>#N/A</v>
      </c>
      <c r="AT41" s="85" t="e">
        <f t="shared" si="75"/>
        <v>#N/A</v>
      </c>
      <c r="AU41" s="85" t="e">
        <f t="shared" si="84"/>
        <v>#VALUE!</v>
      </c>
      <c r="AV41" s="85" t="e">
        <f t="shared" si="85"/>
        <v>#VALUE!</v>
      </c>
      <c r="AW41" s="85" t="e">
        <f t="shared" si="86"/>
        <v>#VALUE!</v>
      </c>
      <c r="AX41" s="25" t="e">
        <f t="shared" si="87"/>
        <v>#VALUE!</v>
      </c>
      <c r="AY41" s="25">
        <f t="shared" si="27"/>
        <v>1.0169999999999999</v>
      </c>
      <c r="AZ41" s="55" t="e">
        <f t="shared" si="88"/>
        <v>#DIV/0!</v>
      </c>
    </row>
    <row r="42" spans="3:52">
      <c r="C42" s="4"/>
      <c r="D42" s="4"/>
      <c r="E42" s="4"/>
      <c r="F42" s="4"/>
      <c r="G42" s="55">
        <f t="shared" si="49"/>
        <v>-1.1208741258741391E-2</v>
      </c>
      <c r="H42" s="26"/>
      <c r="I42" s="25">
        <f>'Randament Mammo'!$I$18-4.5</f>
        <v>61.5</v>
      </c>
      <c r="J42" s="26"/>
      <c r="K42" s="25">
        <f t="shared" si="76"/>
        <v>0</v>
      </c>
      <c r="L42" s="25" t="e">
        <f>VLOOKUP(E42,'Tabele aux MGD'!B32:F42,IF(_CTF="Mo/Mo",2,IF(_CTF="Mo/Rh",3,IF(_CTF="Rh/Rh",4,5))),0)</f>
        <v>#N/A</v>
      </c>
      <c r="M42" s="25" t="e">
        <f t="shared" si="50"/>
        <v>#N/A</v>
      </c>
      <c r="N42" s="25" t="e">
        <f t="shared" si="51"/>
        <v>#N/A</v>
      </c>
      <c r="O42" s="25" t="e">
        <f t="shared" si="52"/>
        <v>#N/A</v>
      </c>
      <c r="P42" s="25" t="e">
        <f t="shared" si="53"/>
        <v>#N/A</v>
      </c>
      <c r="Q42" s="25" t="e">
        <f t="shared" si="54"/>
        <v>#N/A</v>
      </c>
      <c r="R42" s="25" t="e">
        <f t="shared" si="55"/>
        <v>#N/A</v>
      </c>
      <c r="S42" s="25" t="e">
        <f t="shared" si="56"/>
        <v>#N/A</v>
      </c>
      <c r="T42" s="25" t="e">
        <f t="shared" si="57"/>
        <v>#N/A</v>
      </c>
      <c r="U42" s="25" t="e">
        <f t="shared" si="77"/>
        <v>#VALUE!</v>
      </c>
      <c r="V42" s="25" t="e">
        <f t="shared" si="78"/>
        <v>#VALUE!</v>
      </c>
      <c r="W42" s="25" t="e">
        <f t="shared" si="79"/>
        <v>#VALUE!</v>
      </c>
      <c r="X42" s="26"/>
      <c r="Y42" s="85" t="e">
        <f t="shared" si="58"/>
        <v>#N/A</v>
      </c>
      <c r="Z42" s="85" t="e">
        <f t="shared" si="59"/>
        <v>#N/A</v>
      </c>
      <c r="AA42" s="85" t="e">
        <f t="shared" si="60"/>
        <v>#N/A</v>
      </c>
      <c r="AB42" s="85" t="e">
        <f t="shared" si="61"/>
        <v>#N/A</v>
      </c>
      <c r="AC42" s="85" t="e">
        <f t="shared" si="62"/>
        <v>#N/A</v>
      </c>
      <c r="AD42" s="85" t="e">
        <f t="shared" si="63"/>
        <v>#N/A</v>
      </c>
      <c r="AE42" s="85" t="e">
        <f t="shared" si="64"/>
        <v>#N/A</v>
      </c>
      <c r="AF42" s="85" t="e">
        <f t="shared" si="65"/>
        <v>#N/A</v>
      </c>
      <c r="AG42" s="85" t="e">
        <f t="shared" si="66"/>
        <v>#N/A</v>
      </c>
      <c r="AH42" s="85" t="e">
        <f t="shared" si="67"/>
        <v>#N/A</v>
      </c>
      <c r="AI42" s="85" t="e">
        <f t="shared" si="68"/>
        <v>#N/A</v>
      </c>
      <c r="AJ42" s="85" t="e">
        <f t="shared" si="69"/>
        <v>#N/A</v>
      </c>
      <c r="AK42" s="85" t="e">
        <f t="shared" si="80"/>
        <v>#VALUE!</v>
      </c>
      <c r="AL42" s="85" t="e">
        <f t="shared" si="81"/>
        <v>#VALUE!</v>
      </c>
      <c r="AM42" s="85" t="e">
        <f t="shared" si="82"/>
        <v>#VALUE!</v>
      </c>
      <c r="AN42" s="85" t="e">
        <f t="shared" si="83"/>
        <v>#N/A</v>
      </c>
      <c r="AO42" s="85" t="e">
        <f t="shared" si="70"/>
        <v>#N/A</v>
      </c>
      <c r="AP42" s="85" t="e">
        <f t="shared" si="71"/>
        <v>#N/A</v>
      </c>
      <c r="AQ42" s="85" t="e">
        <f t="shared" si="72"/>
        <v>#N/A</v>
      </c>
      <c r="AR42" s="85" t="e">
        <f t="shared" si="73"/>
        <v>#N/A</v>
      </c>
      <c r="AS42" s="85" t="e">
        <f t="shared" si="74"/>
        <v>#N/A</v>
      </c>
      <c r="AT42" s="85" t="e">
        <f t="shared" si="75"/>
        <v>#N/A</v>
      </c>
      <c r="AU42" s="85" t="e">
        <f t="shared" si="84"/>
        <v>#VALUE!</v>
      </c>
      <c r="AV42" s="85" t="e">
        <f t="shared" si="85"/>
        <v>#VALUE!</v>
      </c>
      <c r="AW42" s="85" t="e">
        <f t="shared" si="86"/>
        <v>#VALUE!</v>
      </c>
      <c r="AX42" s="25" t="e">
        <f t="shared" si="87"/>
        <v>#VALUE!</v>
      </c>
      <c r="AY42" s="25">
        <f t="shared" si="27"/>
        <v>1.0169999999999999</v>
      </c>
      <c r="AZ42" s="55" t="e">
        <f t="shared" si="88"/>
        <v>#DIV/0!</v>
      </c>
    </row>
    <row r="43" spans="3:52">
      <c r="C43" s="4"/>
      <c r="D43" s="4"/>
      <c r="E43" s="4"/>
      <c r="F43" s="4"/>
      <c r="G43" s="55">
        <f t="shared" si="49"/>
        <v>-1.1208741258741391E-2</v>
      </c>
      <c r="H43" s="26"/>
      <c r="I43" s="25">
        <f>'Randament Mammo'!$I$18-4.5</f>
        <v>61.5</v>
      </c>
      <c r="J43" s="26"/>
      <c r="K43" s="25">
        <f t="shared" si="76"/>
        <v>0</v>
      </c>
      <c r="L43" s="25" t="e">
        <f>VLOOKUP(E43,'Tabele aux MGD'!B33:F43,IF(_CTF="Mo/Mo",2,IF(_CTF="Mo/Rh",3,IF(_CTF="Rh/Rh",4,5))),0)</f>
        <v>#N/A</v>
      </c>
      <c r="M43" s="25" t="e">
        <f t="shared" si="50"/>
        <v>#N/A</v>
      </c>
      <c r="N43" s="25" t="e">
        <f t="shared" si="51"/>
        <v>#N/A</v>
      </c>
      <c r="O43" s="25" t="e">
        <f t="shared" si="52"/>
        <v>#N/A</v>
      </c>
      <c r="P43" s="25" t="e">
        <f t="shared" si="53"/>
        <v>#N/A</v>
      </c>
      <c r="Q43" s="25" t="e">
        <f t="shared" si="54"/>
        <v>#N/A</v>
      </c>
      <c r="R43" s="25" t="e">
        <f t="shared" si="55"/>
        <v>#N/A</v>
      </c>
      <c r="S43" s="25" t="e">
        <f t="shared" si="56"/>
        <v>#N/A</v>
      </c>
      <c r="T43" s="25" t="e">
        <f t="shared" si="57"/>
        <v>#N/A</v>
      </c>
      <c r="U43" s="25" t="e">
        <f t="shared" si="77"/>
        <v>#VALUE!</v>
      </c>
      <c r="V43" s="25" t="e">
        <f t="shared" si="78"/>
        <v>#VALUE!</v>
      </c>
      <c r="W43" s="25" t="e">
        <f t="shared" si="79"/>
        <v>#VALUE!</v>
      </c>
      <c r="X43" s="26"/>
      <c r="Y43" s="85" t="e">
        <f t="shared" si="58"/>
        <v>#N/A</v>
      </c>
      <c r="Z43" s="85" t="e">
        <f t="shared" si="59"/>
        <v>#N/A</v>
      </c>
      <c r="AA43" s="85" t="e">
        <f t="shared" si="60"/>
        <v>#N/A</v>
      </c>
      <c r="AB43" s="85" t="e">
        <f t="shared" si="61"/>
        <v>#N/A</v>
      </c>
      <c r="AC43" s="85" t="e">
        <f t="shared" si="62"/>
        <v>#N/A</v>
      </c>
      <c r="AD43" s="85" t="e">
        <f t="shared" si="63"/>
        <v>#N/A</v>
      </c>
      <c r="AE43" s="85" t="e">
        <f t="shared" si="64"/>
        <v>#N/A</v>
      </c>
      <c r="AF43" s="85" t="e">
        <f t="shared" si="65"/>
        <v>#N/A</v>
      </c>
      <c r="AG43" s="85" t="e">
        <f t="shared" si="66"/>
        <v>#N/A</v>
      </c>
      <c r="AH43" s="85" t="e">
        <f t="shared" si="67"/>
        <v>#N/A</v>
      </c>
      <c r="AI43" s="85" t="e">
        <f t="shared" si="68"/>
        <v>#N/A</v>
      </c>
      <c r="AJ43" s="85" t="e">
        <f t="shared" si="69"/>
        <v>#N/A</v>
      </c>
      <c r="AK43" s="85" t="e">
        <f t="shared" si="80"/>
        <v>#VALUE!</v>
      </c>
      <c r="AL43" s="85" t="e">
        <f t="shared" si="81"/>
        <v>#VALUE!</v>
      </c>
      <c r="AM43" s="85" t="e">
        <f t="shared" si="82"/>
        <v>#VALUE!</v>
      </c>
      <c r="AN43" s="85" t="e">
        <f t="shared" si="83"/>
        <v>#N/A</v>
      </c>
      <c r="AO43" s="85" t="e">
        <f t="shared" si="70"/>
        <v>#N/A</v>
      </c>
      <c r="AP43" s="85" t="e">
        <f t="shared" si="71"/>
        <v>#N/A</v>
      </c>
      <c r="AQ43" s="85" t="e">
        <f t="shared" si="72"/>
        <v>#N/A</v>
      </c>
      <c r="AR43" s="85" t="e">
        <f t="shared" si="73"/>
        <v>#N/A</v>
      </c>
      <c r="AS43" s="85" t="e">
        <f t="shared" si="74"/>
        <v>#N/A</v>
      </c>
      <c r="AT43" s="85" t="e">
        <f t="shared" si="75"/>
        <v>#N/A</v>
      </c>
      <c r="AU43" s="85" t="e">
        <f t="shared" si="84"/>
        <v>#VALUE!</v>
      </c>
      <c r="AV43" s="85" t="e">
        <f t="shared" si="85"/>
        <v>#VALUE!</v>
      </c>
      <c r="AW43" s="85" t="e">
        <f t="shared" si="86"/>
        <v>#VALUE!</v>
      </c>
      <c r="AX43" s="25" t="e">
        <f t="shared" si="87"/>
        <v>#VALUE!</v>
      </c>
      <c r="AY43" s="25">
        <f t="shared" si="27"/>
        <v>1.0169999999999999</v>
      </c>
      <c r="AZ43" s="55" t="e">
        <f t="shared" si="88"/>
        <v>#DIV/0!</v>
      </c>
    </row>
    <row r="44" spans="3:52">
      <c r="C44" s="4"/>
      <c r="D44" s="4"/>
      <c r="E44" s="4"/>
      <c r="F44" s="4"/>
      <c r="G44" s="55">
        <f t="shared" si="49"/>
        <v>-1.1208741258741391E-2</v>
      </c>
      <c r="H44" s="26"/>
      <c r="I44" s="25">
        <f>'Randament Mammo'!$I$18-4.5</f>
        <v>61.5</v>
      </c>
      <c r="J44" s="26"/>
      <c r="K44" s="25">
        <f t="shared" si="76"/>
        <v>0</v>
      </c>
      <c r="L44" s="25" t="e">
        <f>VLOOKUP(E44,'Tabele aux MGD'!B34:F44,IF(_CTF="Mo/Mo",2,IF(_CTF="Mo/Rh",3,IF(_CTF="Rh/Rh",4,5))),0)</f>
        <v>#N/A</v>
      </c>
      <c r="M44" s="25" t="e">
        <f t="shared" si="50"/>
        <v>#N/A</v>
      </c>
      <c r="N44" s="25" t="e">
        <f t="shared" si="51"/>
        <v>#N/A</v>
      </c>
      <c r="O44" s="25" t="e">
        <f t="shared" si="52"/>
        <v>#N/A</v>
      </c>
      <c r="P44" s="25" t="e">
        <f t="shared" si="53"/>
        <v>#N/A</v>
      </c>
      <c r="Q44" s="25" t="e">
        <f t="shared" si="54"/>
        <v>#N/A</v>
      </c>
      <c r="R44" s="25" t="e">
        <f t="shared" si="55"/>
        <v>#N/A</v>
      </c>
      <c r="S44" s="25" t="e">
        <f t="shared" si="56"/>
        <v>#N/A</v>
      </c>
      <c r="T44" s="25" t="e">
        <f t="shared" si="57"/>
        <v>#N/A</v>
      </c>
      <c r="U44" s="25" t="e">
        <f t="shared" si="77"/>
        <v>#VALUE!</v>
      </c>
      <c r="V44" s="25" t="e">
        <f t="shared" si="78"/>
        <v>#VALUE!</v>
      </c>
      <c r="W44" s="25" t="e">
        <f t="shared" si="79"/>
        <v>#VALUE!</v>
      </c>
      <c r="X44" s="26"/>
      <c r="Y44" s="85" t="e">
        <f t="shared" si="58"/>
        <v>#N/A</v>
      </c>
      <c r="Z44" s="85" t="e">
        <f t="shared" si="59"/>
        <v>#N/A</v>
      </c>
      <c r="AA44" s="85" t="e">
        <f t="shared" si="60"/>
        <v>#N/A</v>
      </c>
      <c r="AB44" s="85" t="e">
        <f t="shared" si="61"/>
        <v>#N/A</v>
      </c>
      <c r="AC44" s="85" t="e">
        <f t="shared" si="62"/>
        <v>#N/A</v>
      </c>
      <c r="AD44" s="85" t="e">
        <f t="shared" si="63"/>
        <v>#N/A</v>
      </c>
      <c r="AE44" s="85" t="e">
        <f t="shared" si="64"/>
        <v>#N/A</v>
      </c>
      <c r="AF44" s="85" t="e">
        <f t="shared" si="65"/>
        <v>#N/A</v>
      </c>
      <c r="AG44" s="85" t="e">
        <f t="shared" si="66"/>
        <v>#N/A</v>
      </c>
      <c r="AH44" s="85" t="e">
        <f t="shared" si="67"/>
        <v>#N/A</v>
      </c>
      <c r="AI44" s="85" t="e">
        <f t="shared" si="68"/>
        <v>#N/A</v>
      </c>
      <c r="AJ44" s="85" t="e">
        <f t="shared" si="69"/>
        <v>#N/A</v>
      </c>
      <c r="AK44" s="85" t="e">
        <f t="shared" si="80"/>
        <v>#VALUE!</v>
      </c>
      <c r="AL44" s="85" t="e">
        <f t="shared" si="81"/>
        <v>#VALUE!</v>
      </c>
      <c r="AM44" s="85" t="e">
        <f t="shared" si="82"/>
        <v>#VALUE!</v>
      </c>
      <c r="AN44" s="85" t="e">
        <f t="shared" si="83"/>
        <v>#N/A</v>
      </c>
      <c r="AO44" s="85" t="e">
        <f t="shared" si="70"/>
        <v>#N/A</v>
      </c>
      <c r="AP44" s="85" t="e">
        <f t="shared" si="71"/>
        <v>#N/A</v>
      </c>
      <c r="AQ44" s="85" t="e">
        <f t="shared" si="72"/>
        <v>#N/A</v>
      </c>
      <c r="AR44" s="85" t="e">
        <f t="shared" si="73"/>
        <v>#N/A</v>
      </c>
      <c r="AS44" s="85" t="e">
        <f t="shared" si="74"/>
        <v>#N/A</v>
      </c>
      <c r="AT44" s="85" t="e">
        <f t="shared" si="75"/>
        <v>#N/A</v>
      </c>
      <c r="AU44" s="85" t="e">
        <f t="shared" si="84"/>
        <v>#VALUE!</v>
      </c>
      <c r="AV44" s="85" t="e">
        <f t="shared" si="85"/>
        <v>#VALUE!</v>
      </c>
      <c r="AW44" s="85" t="e">
        <f t="shared" si="86"/>
        <v>#VALUE!</v>
      </c>
      <c r="AX44" s="25" t="e">
        <f t="shared" si="87"/>
        <v>#VALUE!</v>
      </c>
      <c r="AY44" s="25">
        <f t="shared" si="27"/>
        <v>1.0169999999999999</v>
      </c>
      <c r="AZ44" s="55" t="e">
        <f t="shared" si="88"/>
        <v>#DIV/0!</v>
      </c>
    </row>
    <row r="45" spans="3:52">
      <c r="C45" s="4"/>
      <c r="D45" s="4"/>
      <c r="E45" s="4"/>
      <c r="F45" s="4"/>
      <c r="G45" s="55">
        <f t="shared" si="49"/>
        <v>-1.1208741258741391E-2</v>
      </c>
      <c r="H45" s="26"/>
      <c r="I45" s="25">
        <f>'Randament Mammo'!$I$18-4.5</f>
        <v>61.5</v>
      </c>
      <c r="J45" s="26"/>
      <c r="K45" s="25">
        <f t="shared" si="76"/>
        <v>0</v>
      </c>
      <c r="L45" s="25" t="e">
        <f>VLOOKUP(E45,'Tabele aux MGD'!B35:F45,IF(_CTF="Mo/Mo",2,IF(_CTF="Mo/Rh",3,IF(_CTF="Rh/Rh",4,5))),0)</f>
        <v>#N/A</v>
      </c>
      <c r="M45" s="25" t="e">
        <f t="shared" si="50"/>
        <v>#N/A</v>
      </c>
      <c r="N45" s="25" t="e">
        <f t="shared" si="51"/>
        <v>#N/A</v>
      </c>
      <c r="O45" s="25" t="e">
        <f t="shared" si="52"/>
        <v>#N/A</v>
      </c>
      <c r="P45" s="25" t="e">
        <f t="shared" si="53"/>
        <v>#N/A</v>
      </c>
      <c r="Q45" s="25" t="e">
        <f t="shared" si="54"/>
        <v>#N/A</v>
      </c>
      <c r="R45" s="25" t="e">
        <f t="shared" si="55"/>
        <v>#N/A</v>
      </c>
      <c r="S45" s="25" t="e">
        <f t="shared" si="56"/>
        <v>#N/A</v>
      </c>
      <c r="T45" s="25" t="e">
        <f t="shared" si="57"/>
        <v>#N/A</v>
      </c>
      <c r="U45" s="25" t="e">
        <f t="shared" si="77"/>
        <v>#VALUE!</v>
      </c>
      <c r="V45" s="25" t="e">
        <f t="shared" si="78"/>
        <v>#VALUE!</v>
      </c>
      <c r="W45" s="25" t="e">
        <f t="shared" si="79"/>
        <v>#VALUE!</v>
      </c>
      <c r="X45" s="26"/>
      <c r="Y45" s="85" t="e">
        <f t="shared" si="58"/>
        <v>#N/A</v>
      </c>
      <c r="Z45" s="85" t="e">
        <f t="shared" si="59"/>
        <v>#N/A</v>
      </c>
      <c r="AA45" s="85" t="e">
        <f t="shared" si="60"/>
        <v>#N/A</v>
      </c>
      <c r="AB45" s="85" t="e">
        <f t="shared" si="61"/>
        <v>#N/A</v>
      </c>
      <c r="AC45" s="85" t="e">
        <f t="shared" si="62"/>
        <v>#N/A</v>
      </c>
      <c r="AD45" s="85" t="e">
        <f t="shared" si="63"/>
        <v>#N/A</v>
      </c>
      <c r="AE45" s="85" t="e">
        <f t="shared" si="64"/>
        <v>#N/A</v>
      </c>
      <c r="AF45" s="85" t="e">
        <f t="shared" si="65"/>
        <v>#N/A</v>
      </c>
      <c r="AG45" s="85" t="e">
        <f t="shared" si="66"/>
        <v>#N/A</v>
      </c>
      <c r="AH45" s="85" t="e">
        <f t="shared" si="67"/>
        <v>#N/A</v>
      </c>
      <c r="AI45" s="85" t="e">
        <f t="shared" si="68"/>
        <v>#N/A</v>
      </c>
      <c r="AJ45" s="85" t="e">
        <f t="shared" si="69"/>
        <v>#N/A</v>
      </c>
      <c r="AK45" s="85" t="e">
        <f t="shared" si="80"/>
        <v>#VALUE!</v>
      </c>
      <c r="AL45" s="85" t="e">
        <f t="shared" si="81"/>
        <v>#VALUE!</v>
      </c>
      <c r="AM45" s="85" t="e">
        <f t="shared" si="82"/>
        <v>#VALUE!</v>
      </c>
      <c r="AN45" s="85" t="e">
        <f t="shared" si="83"/>
        <v>#N/A</v>
      </c>
      <c r="AO45" s="85" t="e">
        <f t="shared" si="70"/>
        <v>#N/A</v>
      </c>
      <c r="AP45" s="85" t="e">
        <f t="shared" si="71"/>
        <v>#N/A</v>
      </c>
      <c r="AQ45" s="85" t="e">
        <f t="shared" si="72"/>
        <v>#N/A</v>
      </c>
      <c r="AR45" s="85" t="e">
        <f t="shared" si="73"/>
        <v>#N/A</v>
      </c>
      <c r="AS45" s="85" t="e">
        <f t="shared" si="74"/>
        <v>#N/A</v>
      </c>
      <c r="AT45" s="85" t="e">
        <f t="shared" si="75"/>
        <v>#N/A</v>
      </c>
      <c r="AU45" s="85" t="e">
        <f t="shared" si="84"/>
        <v>#VALUE!</v>
      </c>
      <c r="AV45" s="85" t="e">
        <f t="shared" si="85"/>
        <v>#VALUE!</v>
      </c>
      <c r="AW45" s="85" t="e">
        <f t="shared" si="86"/>
        <v>#VALUE!</v>
      </c>
      <c r="AX45" s="25" t="e">
        <f t="shared" si="87"/>
        <v>#VALUE!</v>
      </c>
      <c r="AY45" s="25">
        <f t="shared" si="27"/>
        <v>1.0169999999999999</v>
      </c>
      <c r="AZ45" s="55" t="e">
        <f t="shared" si="88"/>
        <v>#DIV/0!</v>
      </c>
    </row>
    <row r="46" spans="3:52">
      <c r="C46" s="4"/>
      <c r="D46" s="4"/>
      <c r="E46" s="4"/>
      <c r="F46" s="4"/>
      <c r="G46" s="55">
        <f t="shared" si="49"/>
        <v>-1.1208741258741391E-2</v>
      </c>
      <c r="H46" s="26"/>
      <c r="I46" s="25">
        <f>'Randament Mammo'!$I$18-4.5</f>
        <v>61.5</v>
      </c>
      <c r="J46" s="26"/>
      <c r="K46" s="25">
        <f t="shared" si="76"/>
        <v>0</v>
      </c>
      <c r="L46" s="25" t="e">
        <f>VLOOKUP(E46,'Tabele aux MGD'!B36:F46,IF(_CTF="Mo/Mo",2,IF(_CTF="Mo/Rh",3,IF(_CTF="Rh/Rh",4,5))),0)</f>
        <v>#N/A</v>
      </c>
      <c r="M46" s="25" t="e">
        <f t="shared" si="50"/>
        <v>#N/A</v>
      </c>
      <c r="N46" s="25" t="e">
        <f t="shared" si="51"/>
        <v>#N/A</v>
      </c>
      <c r="O46" s="25" t="e">
        <f t="shared" si="52"/>
        <v>#N/A</v>
      </c>
      <c r="P46" s="25" t="e">
        <f t="shared" si="53"/>
        <v>#N/A</v>
      </c>
      <c r="Q46" s="25" t="e">
        <f t="shared" si="54"/>
        <v>#N/A</v>
      </c>
      <c r="R46" s="25" t="e">
        <f t="shared" si="55"/>
        <v>#N/A</v>
      </c>
      <c r="S46" s="25" t="e">
        <f t="shared" si="56"/>
        <v>#N/A</v>
      </c>
      <c r="T46" s="25" t="e">
        <f t="shared" si="57"/>
        <v>#N/A</v>
      </c>
      <c r="U46" s="25" t="e">
        <f t="shared" si="77"/>
        <v>#VALUE!</v>
      </c>
      <c r="V46" s="25" t="e">
        <f t="shared" si="78"/>
        <v>#VALUE!</v>
      </c>
      <c r="W46" s="25" t="e">
        <f t="shared" si="79"/>
        <v>#VALUE!</v>
      </c>
      <c r="X46" s="26"/>
      <c r="Y46" s="85" t="e">
        <f t="shared" si="58"/>
        <v>#N/A</v>
      </c>
      <c r="Z46" s="85" t="e">
        <f t="shared" si="59"/>
        <v>#N/A</v>
      </c>
      <c r="AA46" s="85" t="e">
        <f t="shared" si="60"/>
        <v>#N/A</v>
      </c>
      <c r="AB46" s="85" t="e">
        <f t="shared" si="61"/>
        <v>#N/A</v>
      </c>
      <c r="AC46" s="85" t="e">
        <f t="shared" si="62"/>
        <v>#N/A</v>
      </c>
      <c r="AD46" s="85" t="e">
        <f t="shared" si="63"/>
        <v>#N/A</v>
      </c>
      <c r="AE46" s="85" t="e">
        <f t="shared" si="64"/>
        <v>#N/A</v>
      </c>
      <c r="AF46" s="85" t="e">
        <f t="shared" si="65"/>
        <v>#N/A</v>
      </c>
      <c r="AG46" s="85" t="e">
        <f t="shared" si="66"/>
        <v>#N/A</v>
      </c>
      <c r="AH46" s="85" t="e">
        <f t="shared" si="67"/>
        <v>#N/A</v>
      </c>
      <c r="AI46" s="85" t="e">
        <f t="shared" si="68"/>
        <v>#N/A</v>
      </c>
      <c r="AJ46" s="85" t="e">
        <f t="shared" si="69"/>
        <v>#N/A</v>
      </c>
      <c r="AK46" s="85" t="e">
        <f t="shared" si="80"/>
        <v>#VALUE!</v>
      </c>
      <c r="AL46" s="85" t="e">
        <f t="shared" si="81"/>
        <v>#VALUE!</v>
      </c>
      <c r="AM46" s="85" t="e">
        <f t="shared" si="82"/>
        <v>#VALUE!</v>
      </c>
      <c r="AN46" s="85" t="e">
        <f t="shared" si="83"/>
        <v>#N/A</v>
      </c>
      <c r="AO46" s="85" t="e">
        <f t="shared" si="70"/>
        <v>#N/A</v>
      </c>
      <c r="AP46" s="85" t="e">
        <f t="shared" si="71"/>
        <v>#N/A</v>
      </c>
      <c r="AQ46" s="85" t="e">
        <f t="shared" si="72"/>
        <v>#N/A</v>
      </c>
      <c r="AR46" s="85" t="e">
        <f t="shared" si="73"/>
        <v>#N/A</v>
      </c>
      <c r="AS46" s="85" t="e">
        <f t="shared" si="74"/>
        <v>#N/A</v>
      </c>
      <c r="AT46" s="85" t="e">
        <f t="shared" si="75"/>
        <v>#N/A</v>
      </c>
      <c r="AU46" s="85" t="e">
        <f t="shared" si="84"/>
        <v>#VALUE!</v>
      </c>
      <c r="AV46" s="85" t="e">
        <f t="shared" si="85"/>
        <v>#VALUE!</v>
      </c>
      <c r="AW46" s="85" t="e">
        <f t="shared" si="86"/>
        <v>#VALUE!</v>
      </c>
      <c r="AX46" s="25" t="e">
        <f t="shared" si="87"/>
        <v>#VALUE!</v>
      </c>
      <c r="AY46" s="25">
        <f t="shared" si="27"/>
        <v>1.0169999999999999</v>
      </c>
      <c r="AZ46" s="55" t="e">
        <f t="shared" si="88"/>
        <v>#DIV/0!</v>
      </c>
    </row>
    <row r="47" spans="3:52">
      <c r="C47" s="4"/>
      <c r="D47" s="4"/>
      <c r="E47" s="4"/>
      <c r="F47" s="4"/>
      <c r="G47" s="55">
        <f t="shared" si="49"/>
        <v>-1.1208741258741391E-2</v>
      </c>
      <c r="H47" s="26"/>
      <c r="I47" s="25">
        <f>'Randament Mammo'!$I$18-4.5</f>
        <v>61.5</v>
      </c>
      <c r="J47" s="26"/>
      <c r="K47" s="25">
        <f t="shared" si="76"/>
        <v>0</v>
      </c>
      <c r="L47" s="25" t="e">
        <f>VLOOKUP(E47,'Tabele aux MGD'!B37:F47,IF(_CTF="Mo/Mo",2,IF(_CTF="Mo/Rh",3,IF(_CTF="Rh/Rh",4,5))),0)</f>
        <v>#N/A</v>
      </c>
      <c r="M47" s="25" t="e">
        <f t="shared" si="50"/>
        <v>#N/A</v>
      </c>
      <c r="N47" s="25" t="e">
        <f t="shared" si="51"/>
        <v>#N/A</v>
      </c>
      <c r="O47" s="25" t="e">
        <f t="shared" si="52"/>
        <v>#N/A</v>
      </c>
      <c r="P47" s="25" t="e">
        <f t="shared" si="53"/>
        <v>#N/A</v>
      </c>
      <c r="Q47" s="25" t="e">
        <f t="shared" si="54"/>
        <v>#N/A</v>
      </c>
      <c r="R47" s="25" t="e">
        <f t="shared" si="55"/>
        <v>#N/A</v>
      </c>
      <c r="S47" s="25" t="e">
        <f t="shared" si="56"/>
        <v>#N/A</v>
      </c>
      <c r="T47" s="25" t="e">
        <f t="shared" si="57"/>
        <v>#N/A</v>
      </c>
      <c r="U47" s="25" t="e">
        <f t="shared" si="77"/>
        <v>#VALUE!</v>
      </c>
      <c r="V47" s="25" t="e">
        <f t="shared" si="78"/>
        <v>#VALUE!</v>
      </c>
      <c r="W47" s="25" t="e">
        <f t="shared" si="79"/>
        <v>#VALUE!</v>
      </c>
      <c r="X47" s="26"/>
      <c r="Y47" s="85" t="e">
        <f t="shared" si="58"/>
        <v>#N/A</v>
      </c>
      <c r="Z47" s="85" t="e">
        <f t="shared" si="59"/>
        <v>#N/A</v>
      </c>
      <c r="AA47" s="85" t="e">
        <f t="shared" si="60"/>
        <v>#N/A</v>
      </c>
      <c r="AB47" s="85" t="e">
        <f t="shared" si="61"/>
        <v>#N/A</v>
      </c>
      <c r="AC47" s="85" t="e">
        <f t="shared" si="62"/>
        <v>#N/A</v>
      </c>
      <c r="AD47" s="85" t="e">
        <f t="shared" si="63"/>
        <v>#N/A</v>
      </c>
      <c r="AE47" s="85" t="e">
        <f t="shared" si="64"/>
        <v>#N/A</v>
      </c>
      <c r="AF47" s="85" t="e">
        <f t="shared" si="65"/>
        <v>#N/A</v>
      </c>
      <c r="AG47" s="85" t="e">
        <f t="shared" si="66"/>
        <v>#N/A</v>
      </c>
      <c r="AH47" s="85" t="e">
        <f t="shared" si="67"/>
        <v>#N/A</v>
      </c>
      <c r="AI47" s="85" t="e">
        <f t="shared" si="68"/>
        <v>#N/A</v>
      </c>
      <c r="AJ47" s="85" t="e">
        <f t="shared" si="69"/>
        <v>#N/A</v>
      </c>
      <c r="AK47" s="85" t="e">
        <f t="shared" si="80"/>
        <v>#VALUE!</v>
      </c>
      <c r="AL47" s="85" t="e">
        <f t="shared" si="81"/>
        <v>#VALUE!</v>
      </c>
      <c r="AM47" s="85" t="e">
        <f t="shared" si="82"/>
        <v>#VALUE!</v>
      </c>
      <c r="AN47" s="85" t="e">
        <f t="shared" si="83"/>
        <v>#N/A</v>
      </c>
      <c r="AO47" s="85" t="e">
        <f t="shared" si="70"/>
        <v>#N/A</v>
      </c>
      <c r="AP47" s="85" t="e">
        <f t="shared" si="71"/>
        <v>#N/A</v>
      </c>
      <c r="AQ47" s="85" t="e">
        <f t="shared" si="72"/>
        <v>#N/A</v>
      </c>
      <c r="AR47" s="85" t="e">
        <f t="shared" si="73"/>
        <v>#N/A</v>
      </c>
      <c r="AS47" s="85" t="e">
        <f t="shared" si="74"/>
        <v>#N/A</v>
      </c>
      <c r="AT47" s="85" t="e">
        <f t="shared" si="75"/>
        <v>#N/A</v>
      </c>
      <c r="AU47" s="85" t="e">
        <f t="shared" si="84"/>
        <v>#VALUE!</v>
      </c>
      <c r="AV47" s="85" t="e">
        <f t="shared" si="85"/>
        <v>#VALUE!</v>
      </c>
      <c r="AW47" s="85" t="e">
        <f t="shared" si="86"/>
        <v>#VALUE!</v>
      </c>
      <c r="AX47" s="25" t="e">
        <f t="shared" si="87"/>
        <v>#VALUE!</v>
      </c>
      <c r="AY47" s="25">
        <f t="shared" si="27"/>
        <v>1.0169999999999999</v>
      </c>
      <c r="AZ47" s="55" t="e">
        <f t="shared" si="88"/>
        <v>#DIV/0!</v>
      </c>
    </row>
    <row r="48" spans="3:52">
      <c r="C48" s="4"/>
      <c r="D48" s="4"/>
      <c r="E48" s="4"/>
      <c r="F48" s="4"/>
      <c r="G48" s="55">
        <f t="shared" si="49"/>
        <v>-1.1208741258741391E-2</v>
      </c>
      <c r="H48" s="26"/>
      <c r="I48" s="25">
        <f>'Randament Mammo'!$I$18-4.5</f>
        <v>61.5</v>
      </c>
      <c r="J48" s="26"/>
      <c r="K48" s="25">
        <f t="shared" si="76"/>
        <v>0</v>
      </c>
      <c r="L48" s="25" t="e">
        <f>VLOOKUP(E48,'Tabele aux MGD'!B38:F48,IF(_CTF="Mo/Mo",2,IF(_CTF="Mo/Rh",3,IF(_CTF="Rh/Rh",4,5))),0)</f>
        <v>#N/A</v>
      </c>
      <c r="M48" s="25" t="e">
        <f t="shared" si="50"/>
        <v>#N/A</v>
      </c>
      <c r="N48" s="25" t="e">
        <f t="shared" si="51"/>
        <v>#N/A</v>
      </c>
      <c r="O48" s="25" t="e">
        <f t="shared" si="52"/>
        <v>#N/A</v>
      </c>
      <c r="P48" s="25" t="e">
        <f t="shared" si="53"/>
        <v>#N/A</v>
      </c>
      <c r="Q48" s="25" t="e">
        <f t="shared" si="54"/>
        <v>#N/A</v>
      </c>
      <c r="R48" s="25" t="e">
        <f t="shared" si="55"/>
        <v>#N/A</v>
      </c>
      <c r="S48" s="25" t="e">
        <f t="shared" si="56"/>
        <v>#N/A</v>
      </c>
      <c r="T48" s="25" t="e">
        <f t="shared" si="57"/>
        <v>#N/A</v>
      </c>
      <c r="U48" s="25" t="e">
        <f t="shared" si="77"/>
        <v>#VALUE!</v>
      </c>
      <c r="V48" s="25" t="e">
        <f t="shared" si="78"/>
        <v>#VALUE!</v>
      </c>
      <c r="W48" s="25" t="e">
        <f t="shared" si="79"/>
        <v>#VALUE!</v>
      </c>
      <c r="X48" s="26"/>
      <c r="Y48" s="85" t="e">
        <f t="shared" si="58"/>
        <v>#N/A</v>
      </c>
      <c r="Z48" s="85" t="e">
        <f t="shared" si="59"/>
        <v>#N/A</v>
      </c>
      <c r="AA48" s="85" t="e">
        <f t="shared" si="60"/>
        <v>#N/A</v>
      </c>
      <c r="AB48" s="85" t="e">
        <f t="shared" si="61"/>
        <v>#N/A</v>
      </c>
      <c r="AC48" s="85" t="e">
        <f t="shared" si="62"/>
        <v>#N/A</v>
      </c>
      <c r="AD48" s="85" t="e">
        <f t="shared" si="63"/>
        <v>#N/A</v>
      </c>
      <c r="AE48" s="85" t="e">
        <f t="shared" si="64"/>
        <v>#N/A</v>
      </c>
      <c r="AF48" s="85" t="e">
        <f t="shared" si="65"/>
        <v>#N/A</v>
      </c>
      <c r="AG48" s="85" t="e">
        <f t="shared" si="66"/>
        <v>#N/A</v>
      </c>
      <c r="AH48" s="85" t="e">
        <f t="shared" si="67"/>
        <v>#N/A</v>
      </c>
      <c r="AI48" s="85" t="e">
        <f t="shared" si="68"/>
        <v>#N/A</v>
      </c>
      <c r="AJ48" s="85" t="e">
        <f t="shared" si="69"/>
        <v>#N/A</v>
      </c>
      <c r="AK48" s="85" t="e">
        <f t="shared" si="80"/>
        <v>#VALUE!</v>
      </c>
      <c r="AL48" s="85" t="e">
        <f t="shared" si="81"/>
        <v>#VALUE!</v>
      </c>
      <c r="AM48" s="85" t="e">
        <f t="shared" si="82"/>
        <v>#VALUE!</v>
      </c>
      <c r="AN48" s="85" t="e">
        <f t="shared" si="83"/>
        <v>#N/A</v>
      </c>
      <c r="AO48" s="85" t="e">
        <f t="shared" si="70"/>
        <v>#N/A</v>
      </c>
      <c r="AP48" s="85" t="e">
        <f t="shared" si="71"/>
        <v>#N/A</v>
      </c>
      <c r="AQ48" s="85" t="e">
        <f t="shared" si="72"/>
        <v>#N/A</v>
      </c>
      <c r="AR48" s="85" t="e">
        <f t="shared" si="73"/>
        <v>#N/A</v>
      </c>
      <c r="AS48" s="85" t="e">
        <f t="shared" si="74"/>
        <v>#N/A</v>
      </c>
      <c r="AT48" s="85" t="e">
        <f t="shared" si="75"/>
        <v>#N/A</v>
      </c>
      <c r="AU48" s="85" t="e">
        <f t="shared" si="84"/>
        <v>#VALUE!</v>
      </c>
      <c r="AV48" s="85" t="e">
        <f t="shared" si="85"/>
        <v>#VALUE!</v>
      </c>
      <c r="AW48" s="85" t="e">
        <f t="shared" si="86"/>
        <v>#VALUE!</v>
      </c>
      <c r="AX48" s="25" t="e">
        <f t="shared" si="87"/>
        <v>#VALUE!</v>
      </c>
      <c r="AY48" s="25">
        <f t="shared" si="27"/>
        <v>1.0169999999999999</v>
      </c>
      <c r="AZ48" s="55" t="e">
        <f t="shared" si="88"/>
        <v>#DIV/0!</v>
      </c>
    </row>
    <row r="49" spans="3:52">
      <c r="C49" s="4"/>
      <c r="D49" s="4"/>
      <c r="E49" s="4"/>
      <c r="F49" s="4"/>
      <c r="G49" s="55">
        <f t="shared" si="49"/>
        <v>-1.1208741258741391E-2</v>
      </c>
      <c r="H49" s="26"/>
      <c r="I49" s="25">
        <f>'Randament Mammo'!$I$18-4.5</f>
        <v>61.5</v>
      </c>
      <c r="J49" s="26"/>
      <c r="K49" s="25">
        <f t="shared" si="76"/>
        <v>0</v>
      </c>
      <c r="L49" s="25" t="e">
        <f>VLOOKUP(E49,'Tabele aux MGD'!B39:F49,IF(_CTF="Mo/Mo",2,IF(_CTF="Mo/Rh",3,IF(_CTF="Rh/Rh",4,5))),0)</f>
        <v>#N/A</v>
      </c>
      <c r="M49" s="25" t="e">
        <f t="shared" si="50"/>
        <v>#N/A</v>
      </c>
      <c r="N49" s="25" t="e">
        <f t="shared" si="51"/>
        <v>#N/A</v>
      </c>
      <c r="O49" s="25" t="e">
        <f t="shared" si="52"/>
        <v>#N/A</v>
      </c>
      <c r="P49" s="25" t="e">
        <f t="shared" si="53"/>
        <v>#N/A</v>
      </c>
      <c r="Q49" s="25" t="e">
        <f t="shared" si="54"/>
        <v>#N/A</v>
      </c>
      <c r="R49" s="25" t="e">
        <f t="shared" si="55"/>
        <v>#N/A</v>
      </c>
      <c r="S49" s="25" t="e">
        <f t="shared" si="56"/>
        <v>#N/A</v>
      </c>
      <c r="T49" s="25" t="e">
        <f t="shared" si="57"/>
        <v>#N/A</v>
      </c>
      <c r="U49" s="25" t="e">
        <f t="shared" si="77"/>
        <v>#VALUE!</v>
      </c>
      <c r="V49" s="25" t="e">
        <f t="shared" si="78"/>
        <v>#VALUE!</v>
      </c>
      <c r="W49" s="25" t="e">
        <f t="shared" si="79"/>
        <v>#VALUE!</v>
      </c>
      <c r="X49" s="26"/>
      <c r="Y49" s="85" t="e">
        <f t="shared" si="58"/>
        <v>#N/A</v>
      </c>
      <c r="Z49" s="85" t="e">
        <f t="shared" si="59"/>
        <v>#N/A</v>
      </c>
      <c r="AA49" s="85" t="e">
        <f t="shared" si="60"/>
        <v>#N/A</v>
      </c>
      <c r="AB49" s="85" t="e">
        <f t="shared" si="61"/>
        <v>#N/A</v>
      </c>
      <c r="AC49" s="85" t="e">
        <f t="shared" si="62"/>
        <v>#N/A</v>
      </c>
      <c r="AD49" s="85" t="e">
        <f t="shared" si="63"/>
        <v>#N/A</v>
      </c>
      <c r="AE49" s="85" t="e">
        <f t="shared" si="64"/>
        <v>#N/A</v>
      </c>
      <c r="AF49" s="85" t="e">
        <f t="shared" si="65"/>
        <v>#N/A</v>
      </c>
      <c r="AG49" s="85" t="e">
        <f t="shared" si="66"/>
        <v>#N/A</v>
      </c>
      <c r="AH49" s="85" t="e">
        <f t="shared" si="67"/>
        <v>#N/A</v>
      </c>
      <c r="AI49" s="85" t="e">
        <f t="shared" si="68"/>
        <v>#N/A</v>
      </c>
      <c r="AJ49" s="85" t="e">
        <f t="shared" si="69"/>
        <v>#N/A</v>
      </c>
      <c r="AK49" s="85" t="e">
        <f t="shared" si="80"/>
        <v>#VALUE!</v>
      </c>
      <c r="AL49" s="85" t="e">
        <f t="shared" si="81"/>
        <v>#VALUE!</v>
      </c>
      <c r="AM49" s="85" t="e">
        <f t="shared" si="82"/>
        <v>#VALUE!</v>
      </c>
      <c r="AN49" s="85" t="e">
        <f t="shared" si="83"/>
        <v>#N/A</v>
      </c>
      <c r="AO49" s="85" t="e">
        <f t="shared" si="70"/>
        <v>#N/A</v>
      </c>
      <c r="AP49" s="85" t="e">
        <f t="shared" si="71"/>
        <v>#N/A</v>
      </c>
      <c r="AQ49" s="85" t="e">
        <f t="shared" si="72"/>
        <v>#N/A</v>
      </c>
      <c r="AR49" s="85" t="e">
        <f t="shared" si="73"/>
        <v>#N/A</v>
      </c>
      <c r="AS49" s="85" t="e">
        <f t="shared" si="74"/>
        <v>#N/A</v>
      </c>
      <c r="AT49" s="85" t="e">
        <f t="shared" si="75"/>
        <v>#N/A</v>
      </c>
      <c r="AU49" s="85" t="e">
        <f t="shared" si="84"/>
        <v>#VALUE!</v>
      </c>
      <c r="AV49" s="85" t="e">
        <f t="shared" si="85"/>
        <v>#VALUE!</v>
      </c>
      <c r="AW49" s="85" t="e">
        <f t="shared" si="86"/>
        <v>#VALUE!</v>
      </c>
      <c r="AX49" s="25" t="e">
        <f t="shared" si="87"/>
        <v>#VALUE!</v>
      </c>
      <c r="AY49" s="25">
        <f t="shared" si="27"/>
        <v>1.0169999999999999</v>
      </c>
      <c r="AZ49" s="55" t="e">
        <f t="shared" si="88"/>
        <v>#DIV/0!</v>
      </c>
    </row>
    <row r="50" spans="3:52">
      <c r="C50" s="4"/>
      <c r="D50" s="4"/>
      <c r="E50" s="4"/>
      <c r="F50" s="4"/>
      <c r="G50" s="55">
        <f t="shared" si="49"/>
        <v>-1.1208741258741391E-2</v>
      </c>
      <c r="H50" s="26"/>
      <c r="I50" s="25">
        <f>'Randament Mammo'!$I$18-4.5</f>
        <v>61.5</v>
      </c>
      <c r="J50" s="26"/>
      <c r="K50" s="25">
        <f t="shared" si="76"/>
        <v>0</v>
      </c>
      <c r="L50" s="25" t="e">
        <f>VLOOKUP(E50,'Tabele aux MGD'!B40:F50,IF(_CTF="Mo/Mo",2,IF(_CTF="Mo/Rh",3,IF(_CTF="Rh/Rh",4,5))),0)</f>
        <v>#N/A</v>
      </c>
      <c r="M50" s="25" t="e">
        <f t="shared" si="50"/>
        <v>#N/A</v>
      </c>
      <c r="N50" s="25" t="e">
        <f t="shared" si="51"/>
        <v>#N/A</v>
      </c>
      <c r="O50" s="25" t="e">
        <f t="shared" si="52"/>
        <v>#N/A</v>
      </c>
      <c r="P50" s="25" t="e">
        <f t="shared" si="53"/>
        <v>#N/A</v>
      </c>
      <c r="Q50" s="25" t="e">
        <f t="shared" si="54"/>
        <v>#N/A</v>
      </c>
      <c r="R50" s="25" t="e">
        <f t="shared" si="55"/>
        <v>#N/A</v>
      </c>
      <c r="S50" s="25" t="e">
        <f t="shared" si="56"/>
        <v>#N/A</v>
      </c>
      <c r="T50" s="25" t="e">
        <f t="shared" si="57"/>
        <v>#N/A</v>
      </c>
      <c r="U50" s="25" t="e">
        <f t="shared" si="77"/>
        <v>#VALUE!</v>
      </c>
      <c r="V50" s="25" t="e">
        <f t="shared" si="78"/>
        <v>#VALUE!</v>
      </c>
      <c r="W50" s="25" t="e">
        <f t="shared" si="79"/>
        <v>#VALUE!</v>
      </c>
      <c r="X50" s="26"/>
      <c r="Y50" s="85" t="e">
        <f t="shared" si="58"/>
        <v>#N/A</v>
      </c>
      <c r="Z50" s="85" t="e">
        <f t="shared" si="59"/>
        <v>#N/A</v>
      </c>
      <c r="AA50" s="85" t="e">
        <f t="shared" si="60"/>
        <v>#N/A</v>
      </c>
      <c r="AB50" s="85" t="e">
        <f t="shared" si="61"/>
        <v>#N/A</v>
      </c>
      <c r="AC50" s="85" t="e">
        <f t="shared" si="62"/>
        <v>#N/A</v>
      </c>
      <c r="AD50" s="85" t="e">
        <f t="shared" si="63"/>
        <v>#N/A</v>
      </c>
      <c r="AE50" s="85" t="e">
        <f t="shared" si="64"/>
        <v>#N/A</v>
      </c>
      <c r="AF50" s="85" t="e">
        <f t="shared" si="65"/>
        <v>#N/A</v>
      </c>
      <c r="AG50" s="85" t="e">
        <f t="shared" si="66"/>
        <v>#N/A</v>
      </c>
      <c r="AH50" s="85" t="e">
        <f t="shared" si="67"/>
        <v>#N/A</v>
      </c>
      <c r="AI50" s="85" t="e">
        <f t="shared" si="68"/>
        <v>#N/A</v>
      </c>
      <c r="AJ50" s="85" t="e">
        <f t="shared" si="69"/>
        <v>#N/A</v>
      </c>
      <c r="AK50" s="85" t="e">
        <f t="shared" si="80"/>
        <v>#VALUE!</v>
      </c>
      <c r="AL50" s="85" t="e">
        <f t="shared" si="81"/>
        <v>#VALUE!</v>
      </c>
      <c r="AM50" s="85" t="e">
        <f t="shared" si="82"/>
        <v>#VALUE!</v>
      </c>
      <c r="AN50" s="85" t="e">
        <f t="shared" si="83"/>
        <v>#N/A</v>
      </c>
      <c r="AO50" s="85" t="e">
        <f t="shared" si="70"/>
        <v>#N/A</v>
      </c>
      <c r="AP50" s="85" t="e">
        <f t="shared" si="71"/>
        <v>#N/A</v>
      </c>
      <c r="AQ50" s="85" t="e">
        <f t="shared" si="72"/>
        <v>#N/A</v>
      </c>
      <c r="AR50" s="85" t="e">
        <f t="shared" si="73"/>
        <v>#N/A</v>
      </c>
      <c r="AS50" s="85" t="e">
        <f t="shared" si="74"/>
        <v>#N/A</v>
      </c>
      <c r="AT50" s="85" t="e">
        <f t="shared" si="75"/>
        <v>#N/A</v>
      </c>
      <c r="AU50" s="85" t="e">
        <f t="shared" si="84"/>
        <v>#VALUE!</v>
      </c>
      <c r="AV50" s="85" t="e">
        <f t="shared" si="85"/>
        <v>#VALUE!</v>
      </c>
      <c r="AW50" s="85" t="e">
        <f t="shared" si="86"/>
        <v>#VALUE!</v>
      </c>
      <c r="AX50" s="25" t="e">
        <f t="shared" si="87"/>
        <v>#VALUE!</v>
      </c>
      <c r="AY50" s="25">
        <f t="shared" si="27"/>
        <v>1.0169999999999999</v>
      </c>
      <c r="AZ50" s="55" t="e">
        <f t="shared" si="88"/>
        <v>#DIV/0!</v>
      </c>
    </row>
    <row r="51" spans="3:52">
      <c r="C51" s="4"/>
      <c r="D51" s="4"/>
      <c r="E51" s="4"/>
      <c r="F51" s="4"/>
      <c r="G51" s="55">
        <f t="shared" si="49"/>
        <v>-1.1208741258741391E-2</v>
      </c>
      <c r="H51" s="26"/>
      <c r="I51" s="25">
        <f>'Randament Mammo'!$I$18-4.5</f>
        <v>61.5</v>
      </c>
      <c r="J51" s="26"/>
      <c r="K51" s="25">
        <f t="shared" si="76"/>
        <v>0</v>
      </c>
      <c r="L51" s="25" t="e">
        <f>VLOOKUP(E51,'Tabele aux MGD'!B41:F51,IF(_CTF="Mo/Mo",2,IF(_CTF="Mo/Rh",3,IF(_CTF="Rh/Rh",4,5))),0)</f>
        <v>#N/A</v>
      </c>
      <c r="M51" s="25" t="e">
        <f t="shared" si="50"/>
        <v>#N/A</v>
      </c>
      <c r="N51" s="25" t="e">
        <f t="shared" si="51"/>
        <v>#N/A</v>
      </c>
      <c r="O51" s="25" t="e">
        <f t="shared" si="52"/>
        <v>#N/A</v>
      </c>
      <c r="P51" s="25" t="e">
        <f t="shared" si="53"/>
        <v>#N/A</v>
      </c>
      <c r="Q51" s="25" t="e">
        <f t="shared" si="54"/>
        <v>#N/A</v>
      </c>
      <c r="R51" s="25" t="e">
        <f t="shared" si="55"/>
        <v>#N/A</v>
      </c>
      <c r="S51" s="25" t="e">
        <f t="shared" si="56"/>
        <v>#N/A</v>
      </c>
      <c r="T51" s="25" t="e">
        <f t="shared" si="57"/>
        <v>#N/A</v>
      </c>
      <c r="U51" s="25" t="e">
        <f t="shared" si="77"/>
        <v>#VALUE!</v>
      </c>
      <c r="V51" s="25" t="e">
        <f t="shared" si="78"/>
        <v>#VALUE!</v>
      </c>
      <c r="W51" s="25" t="e">
        <f t="shared" si="79"/>
        <v>#VALUE!</v>
      </c>
      <c r="X51" s="26"/>
      <c r="Y51" s="85" t="e">
        <f t="shared" si="58"/>
        <v>#N/A</v>
      </c>
      <c r="Z51" s="85" t="e">
        <f t="shared" si="59"/>
        <v>#N/A</v>
      </c>
      <c r="AA51" s="85" t="e">
        <f t="shared" si="60"/>
        <v>#N/A</v>
      </c>
      <c r="AB51" s="85" t="e">
        <f t="shared" si="61"/>
        <v>#N/A</v>
      </c>
      <c r="AC51" s="85" t="e">
        <f t="shared" si="62"/>
        <v>#N/A</v>
      </c>
      <c r="AD51" s="85" t="e">
        <f t="shared" si="63"/>
        <v>#N/A</v>
      </c>
      <c r="AE51" s="85" t="e">
        <f t="shared" si="64"/>
        <v>#N/A</v>
      </c>
      <c r="AF51" s="85" t="e">
        <f t="shared" si="65"/>
        <v>#N/A</v>
      </c>
      <c r="AG51" s="85" t="e">
        <f t="shared" si="66"/>
        <v>#N/A</v>
      </c>
      <c r="AH51" s="85" t="e">
        <f t="shared" si="67"/>
        <v>#N/A</v>
      </c>
      <c r="AI51" s="85" t="e">
        <f t="shared" si="68"/>
        <v>#N/A</v>
      </c>
      <c r="AJ51" s="85" t="e">
        <f t="shared" si="69"/>
        <v>#N/A</v>
      </c>
      <c r="AK51" s="85" t="e">
        <f t="shared" si="80"/>
        <v>#VALUE!</v>
      </c>
      <c r="AL51" s="85" t="e">
        <f t="shared" si="81"/>
        <v>#VALUE!</v>
      </c>
      <c r="AM51" s="85" t="e">
        <f t="shared" si="82"/>
        <v>#VALUE!</v>
      </c>
      <c r="AN51" s="85" t="e">
        <f t="shared" si="83"/>
        <v>#N/A</v>
      </c>
      <c r="AO51" s="85" t="e">
        <f t="shared" si="70"/>
        <v>#N/A</v>
      </c>
      <c r="AP51" s="85" t="e">
        <f t="shared" si="71"/>
        <v>#N/A</v>
      </c>
      <c r="AQ51" s="85" t="e">
        <f t="shared" si="72"/>
        <v>#N/A</v>
      </c>
      <c r="AR51" s="85" t="e">
        <f t="shared" si="73"/>
        <v>#N/A</v>
      </c>
      <c r="AS51" s="85" t="e">
        <f t="shared" si="74"/>
        <v>#N/A</v>
      </c>
      <c r="AT51" s="85" t="e">
        <f t="shared" si="75"/>
        <v>#N/A</v>
      </c>
      <c r="AU51" s="85" t="e">
        <f t="shared" si="84"/>
        <v>#VALUE!</v>
      </c>
      <c r="AV51" s="85" t="e">
        <f t="shared" si="85"/>
        <v>#VALUE!</v>
      </c>
      <c r="AW51" s="85" t="e">
        <f t="shared" si="86"/>
        <v>#VALUE!</v>
      </c>
      <c r="AX51" s="25" t="e">
        <f t="shared" si="87"/>
        <v>#VALUE!</v>
      </c>
      <c r="AY51" s="25">
        <f t="shared" si="27"/>
        <v>1.0169999999999999</v>
      </c>
      <c r="AZ51" s="55" t="e">
        <f t="shared" si="88"/>
        <v>#DIV/0!</v>
      </c>
    </row>
    <row r="52" spans="3:52">
      <c r="C52" s="4"/>
      <c r="D52" s="4"/>
      <c r="E52" s="4"/>
      <c r="F52" s="4"/>
      <c r="G52" s="55">
        <f t="shared" si="49"/>
        <v>-1.1208741258741391E-2</v>
      </c>
      <c r="H52" s="26"/>
      <c r="I52" s="25">
        <f>'Randament Mammo'!$I$18-4.5</f>
        <v>61.5</v>
      </c>
      <c r="J52" s="26"/>
      <c r="K52" s="25">
        <f t="shared" si="76"/>
        <v>0</v>
      </c>
      <c r="L52" s="25" t="e">
        <f>VLOOKUP(E52,'Tabele aux MGD'!B42:F52,IF(_CTF="Mo/Mo",2,IF(_CTF="Mo/Rh",3,IF(_CTF="Rh/Rh",4,5))),0)</f>
        <v>#N/A</v>
      </c>
      <c r="M52" s="25" t="e">
        <f t="shared" si="50"/>
        <v>#N/A</v>
      </c>
      <c r="N52" s="25" t="e">
        <f t="shared" si="51"/>
        <v>#N/A</v>
      </c>
      <c r="O52" s="25" t="e">
        <f t="shared" si="52"/>
        <v>#N/A</v>
      </c>
      <c r="P52" s="25" t="e">
        <f t="shared" si="53"/>
        <v>#N/A</v>
      </c>
      <c r="Q52" s="25" t="e">
        <f t="shared" si="54"/>
        <v>#N/A</v>
      </c>
      <c r="R52" s="25" t="e">
        <f t="shared" si="55"/>
        <v>#N/A</v>
      </c>
      <c r="S52" s="25" t="e">
        <f t="shared" si="56"/>
        <v>#N/A</v>
      </c>
      <c r="T52" s="25" t="e">
        <f t="shared" si="57"/>
        <v>#N/A</v>
      </c>
      <c r="U52" s="25" t="e">
        <f t="shared" si="77"/>
        <v>#VALUE!</v>
      </c>
      <c r="V52" s="25" t="e">
        <f t="shared" si="78"/>
        <v>#VALUE!</v>
      </c>
      <c r="W52" s="25" t="e">
        <f t="shared" si="79"/>
        <v>#VALUE!</v>
      </c>
      <c r="X52" s="26"/>
      <c r="Y52" s="85" t="e">
        <f t="shared" si="58"/>
        <v>#N/A</v>
      </c>
      <c r="Z52" s="85" t="e">
        <f t="shared" si="59"/>
        <v>#N/A</v>
      </c>
      <c r="AA52" s="85" t="e">
        <f t="shared" si="60"/>
        <v>#N/A</v>
      </c>
      <c r="AB52" s="85" t="e">
        <f t="shared" si="61"/>
        <v>#N/A</v>
      </c>
      <c r="AC52" s="85" t="e">
        <f t="shared" si="62"/>
        <v>#N/A</v>
      </c>
      <c r="AD52" s="85" t="e">
        <f t="shared" si="63"/>
        <v>#N/A</v>
      </c>
      <c r="AE52" s="85" t="e">
        <f t="shared" si="64"/>
        <v>#N/A</v>
      </c>
      <c r="AF52" s="85" t="e">
        <f t="shared" si="65"/>
        <v>#N/A</v>
      </c>
      <c r="AG52" s="85" t="e">
        <f t="shared" si="66"/>
        <v>#N/A</v>
      </c>
      <c r="AH52" s="85" t="e">
        <f t="shared" si="67"/>
        <v>#N/A</v>
      </c>
      <c r="AI52" s="85" t="e">
        <f t="shared" si="68"/>
        <v>#N/A</v>
      </c>
      <c r="AJ52" s="85" t="e">
        <f t="shared" si="69"/>
        <v>#N/A</v>
      </c>
      <c r="AK52" s="85" t="e">
        <f t="shared" si="80"/>
        <v>#VALUE!</v>
      </c>
      <c r="AL52" s="85" t="e">
        <f t="shared" si="81"/>
        <v>#VALUE!</v>
      </c>
      <c r="AM52" s="85" t="e">
        <f t="shared" si="82"/>
        <v>#VALUE!</v>
      </c>
      <c r="AN52" s="85" t="e">
        <f t="shared" si="83"/>
        <v>#N/A</v>
      </c>
      <c r="AO52" s="85" t="e">
        <f t="shared" si="70"/>
        <v>#N/A</v>
      </c>
      <c r="AP52" s="85" t="e">
        <f t="shared" si="71"/>
        <v>#N/A</v>
      </c>
      <c r="AQ52" s="85" t="e">
        <f t="shared" si="72"/>
        <v>#N/A</v>
      </c>
      <c r="AR52" s="85" t="e">
        <f t="shared" si="73"/>
        <v>#N/A</v>
      </c>
      <c r="AS52" s="85" t="e">
        <f t="shared" si="74"/>
        <v>#N/A</v>
      </c>
      <c r="AT52" s="85" t="e">
        <f t="shared" si="75"/>
        <v>#N/A</v>
      </c>
      <c r="AU52" s="85" t="e">
        <f t="shared" si="84"/>
        <v>#VALUE!</v>
      </c>
      <c r="AV52" s="85" t="e">
        <f t="shared" si="85"/>
        <v>#VALUE!</v>
      </c>
      <c r="AW52" s="85" t="e">
        <f t="shared" si="86"/>
        <v>#VALUE!</v>
      </c>
      <c r="AX52" s="25" t="e">
        <f t="shared" si="87"/>
        <v>#VALUE!</v>
      </c>
      <c r="AY52" s="25">
        <f t="shared" si="27"/>
        <v>1.0169999999999999</v>
      </c>
      <c r="AZ52" s="55" t="e">
        <f t="shared" si="88"/>
        <v>#DIV/0!</v>
      </c>
    </row>
    <row r="53" spans="3:52">
      <c r="C53" s="4"/>
      <c r="D53" s="4"/>
      <c r="E53" s="4"/>
      <c r="F53" s="4"/>
      <c r="G53" s="55">
        <f t="shared" si="49"/>
        <v>-1.1208741258741391E-2</v>
      </c>
      <c r="H53" s="26"/>
      <c r="I53" s="25">
        <f>'Randament Mammo'!$I$18-4.5</f>
        <v>61.5</v>
      </c>
      <c r="J53" s="26"/>
      <c r="K53" s="25">
        <f t="shared" si="76"/>
        <v>0</v>
      </c>
      <c r="L53" s="25" t="e">
        <f>VLOOKUP(E53,'Tabele aux MGD'!B43:F53,IF(_CTF="Mo/Mo",2,IF(_CTF="Mo/Rh",3,IF(_CTF="Rh/Rh",4,5))),0)</f>
        <v>#N/A</v>
      </c>
      <c r="M53" s="25" t="e">
        <f t="shared" si="50"/>
        <v>#N/A</v>
      </c>
      <c r="N53" s="25" t="e">
        <f t="shared" si="51"/>
        <v>#N/A</v>
      </c>
      <c r="O53" s="25" t="e">
        <f t="shared" si="52"/>
        <v>#N/A</v>
      </c>
      <c r="P53" s="25" t="e">
        <f t="shared" si="53"/>
        <v>#N/A</v>
      </c>
      <c r="Q53" s="25" t="e">
        <f t="shared" si="54"/>
        <v>#N/A</v>
      </c>
      <c r="R53" s="25" t="e">
        <f t="shared" si="55"/>
        <v>#N/A</v>
      </c>
      <c r="S53" s="25" t="e">
        <f t="shared" si="56"/>
        <v>#N/A</v>
      </c>
      <c r="T53" s="25" t="e">
        <f t="shared" si="57"/>
        <v>#N/A</v>
      </c>
      <c r="U53" s="25" t="e">
        <f t="shared" si="77"/>
        <v>#VALUE!</v>
      </c>
      <c r="V53" s="25" t="e">
        <f t="shared" si="78"/>
        <v>#VALUE!</v>
      </c>
      <c r="W53" s="25" t="e">
        <f t="shared" si="79"/>
        <v>#VALUE!</v>
      </c>
      <c r="X53" s="26"/>
      <c r="Y53" s="85" t="e">
        <f t="shared" si="58"/>
        <v>#N/A</v>
      </c>
      <c r="Z53" s="85" t="e">
        <f t="shared" si="59"/>
        <v>#N/A</v>
      </c>
      <c r="AA53" s="85" t="e">
        <f t="shared" si="60"/>
        <v>#N/A</v>
      </c>
      <c r="AB53" s="85" t="e">
        <f t="shared" si="61"/>
        <v>#N/A</v>
      </c>
      <c r="AC53" s="85" t="e">
        <f t="shared" si="62"/>
        <v>#N/A</v>
      </c>
      <c r="AD53" s="85" t="e">
        <f t="shared" si="63"/>
        <v>#N/A</v>
      </c>
      <c r="AE53" s="85" t="e">
        <f t="shared" si="64"/>
        <v>#N/A</v>
      </c>
      <c r="AF53" s="85" t="e">
        <f t="shared" si="65"/>
        <v>#N/A</v>
      </c>
      <c r="AG53" s="85" t="e">
        <f t="shared" si="66"/>
        <v>#N/A</v>
      </c>
      <c r="AH53" s="85" t="e">
        <f t="shared" si="67"/>
        <v>#N/A</v>
      </c>
      <c r="AI53" s="85" t="e">
        <f t="shared" si="68"/>
        <v>#N/A</v>
      </c>
      <c r="AJ53" s="85" t="e">
        <f t="shared" si="69"/>
        <v>#N/A</v>
      </c>
      <c r="AK53" s="85" t="e">
        <f t="shared" si="80"/>
        <v>#VALUE!</v>
      </c>
      <c r="AL53" s="85" t="e">
        <f t="shared" si="81"/>
        <v>#VALUE!</v>
      </c>
      <c r="AM53" s="85" t="e">
        <f t="shared" si="82"/>
        <v>#VALUE!</v>
      </c>
      <c r="AN53" s="85" t="e">
        <f t="shared" si="83"/>
        <v>#N/A</v>
      </c>
      <c r="AO53" s="85" t="e">
        <f t="shared" si="70"/>
        <v>#N/A</v>
      </c>
      <c r="AP53" s="85" t="e">
        <f t="shared" si="71"/>
        <v>#N/A</v>
      </c>
      <c r="AQ53" s="85" t="e">
        <f t="shared" si="72"/>
        <v>#N/A</v>
      </c>
      <c r="AR53" s="85" t="e">
        <f t="shared" si="73"/>
        <v>#N/A</v>
      </c>
      <c r="AS53" s="85" t="e">
        <f t="shared" si="74"/>
        <v>#N/A</v>
      </c>
      <c r="AT53" s="85" t="e">
        <f t="shared" si="75"/>
        <v>#N/A</v>
      </c>
      <c r="AU53" s="85" t="e">
        <f t="shared" si="84"/>
        <v>#VALUE!</v>
      </c>
      <c r="AV53" s="85" t="e">
        <f t="shared" si="85"/>
        <v>#VALUE!</v>
      </c>
      <c r="AW53" s="85" t="e">
        <f t="shared" si="86"/>
        <v>#VALUE!</v>
      </c>
      <c r="AX53" s="25" t="e">
        <f t="shared" si="87"/>
        <v>#VALUE!</v>
      </c>
      <c r="AY53" s="25">
        <f t="shared" si="27"/>
        <v>1.0169999999999999</v>
      </c>
      <c r="AZ53" s="55" t="e">
        <f t="shared" si="88"/>
        <v>#DIV/0!</v>
      </c>
    </row>
    <row r="54" spans="3:52">
      <c r="C54" s="4"/>
      <c r="D54" s="4"/>
      <c r="E54" s="4"/>
      <c r="F54" s="4"/>
      <c r="G54" s="55">
        <f t="shared" si="49"/>
        <v>-1.1208741258741391E-2</v>
      </c>
      <c r="H54" s="26"/>
      <c r="I54" s="25">
        <f>'Randament Mammo'!$I$18-4.5</f>
        <v>61.5</v>
      </c>
      <c r="J54" s="26"/>
      <c r="K54" s="25">
        <f t="shared" si="76"/>
        <v>0</v>
      </c>
      <c r="L54" s="25" t="e">
        <f>VLOOKUP(E54,'Tabele aux MGD'!B44:F54,IF(_CTF="Mo/Mo",2,IF(_CTF="Mo/Rh",3,IF(_CTF="Rh/Rh",4,5))),0)</f>
        <v>#N/A</v>
      </c>
      <c r="M54" s="25" t="e">
        <f t="shared" si="50"/>
        <v>#N/A</v>
      </c>
      <c r="N54" s="25" t="e">
        <f t="shared" si="51"/>
        <v>#N/A</v>
      </c>
      <c r="O54" s="25" t="e">
        <f t="shared" si="52"/>
        <v>#N/A</v>
      </c>
      <c r="P54" s="25" t="e">
        <f t="shared" si="53"/>
        <v>#N/A</v>
      </c>
      <c r="Q54" s="25" t="e">
        <f t="shared" si="54"/>
        <v>#N/A</v>
      </c>
      <c r="R54" s="25" t="e">
        <f t="shared" si="55"/>
        <v>#N/A</v>
      </c>
      <c r="S54" s="25" t="e">
        <f t="shared" si="56"/>
        <v>#N/A</v>
      </c>
      <c r="T54" s="25" t="e">
        <f t="shared" si="57"/>
        <v>#N/A</v>
      </c>
      <c r="U54" s="25" t="e">
        <f t="shared" si="77"/>
        <v>#VALUE!</v>
      </c>
      <c r="V54" s="25" t="e">
        <f t="shared" si="78"/>
        <v>#VALUE!</v>
      </c>
      <c r="W54" s="25" t="e">
        <f t="shared" si="79"/>
        <v>#VALUE!</v>
      </c>
      <c r="X54" s="26"/>
      <c r="Y54" s="85" t="e">
        <f t="shared" si="58"/>
        <v>#N/A</v>
      </c>
      <c r="Z54" s="85" t="e">
        <f t="shared" si="59"/>
        <v>#N/A</v>
      </c>
      <c r="AA54" s="85" t="e">
        <f t="shared" si="60"/>
        <v>#N/A</v>
      </c>
      <c r="AB54" s="85" t="e">
        <f t="shared" si="61"/>
        <v>#N/A</v>
      </c>
      <c r="AC54" s="85" t="e">
        <f t="shared" si="62"/>
        <v>#N/A</v>
      </c>
      <c r="AD54" s="85" t="e">
        <f t="shared" si="63"/>
        <v>#N/A</v>
      </c>
      <c r="AE54" s="85" t="e">
        <f t="shared" si="64"/>
        <v>#N/A</v>
      </c>
      <c r="AF54" s="85" t="e">
        <f t="shared" si="65"/>
        <v>#N/A</v>
      </c>
      <c r="AG54" s="85" t="e">
        <f t="shared" si="66"/>
        <v>#N/A</v>
      </c>
      <c r="AH54" s="85" t="e">
        <f t="shared" si="67"/>
        <v>#N/A</v>
      </c>
      <c r="AI54" s="85" t="e">
        <f t="shared" si="68"/>
        <v>#N/A</v>
      </c>
      <c r="AJ54" s="85" t="e">
        <f t="shared" si="69"/>
        <v>#N/A</v>
      </c>
      <c r="AK54" s="85" t="e">
        <f t="shared" si="80"/>
        <v>#VALUE!</v>
      </c>
      <c r="AL54" s="85" t="e">
        <f t="shared" si="81"/>
        <v>#VALUE!</v>
      </c>
      <c r="AM54" s="85" t="e">
        <f t="shared" si="82"/>
        <v>#VALUE!</v>
      </c>
      <c r="AN54" s="85" t="e">
        <f t="shared" si="83"/>
        <v>#N/A</v>
      </c>
      <c r="AO54" s="85" t="e">
        <f t="shared" si="70"/>
        <v>#N/A</v>
      </c>
      <c r="AP54" s="85" t="e">
        <f t="shared" si="71"/>
        <v>#N/A</v>
      </c>
      <c r="AQ54" s="85" t="e">
        <f t="shared" si="72"/>
        <v>#N/A</v>
      </c>
      <c r="AR54" s="85" t="e">
        <f t="shared" si="73"/>
        <v>#N/A</v>
      </c>
      <c r="AS54" s="85" t="e">
        <f t="shared" si="74"/>
        <v>#N/A</v>
      </c>
      <c r="AT54" s="85" t="e">
        <f t="shared" si="75"/>
        <v>#N/A</v>
      </c>
      <c r="AU54" s="85" t="e">
        <f t="shared" si="84"/>
        <v>#VALUE!</v>
      </c>
      <c r="AV54" s="85" t="e">
        <f t="shared" si="85"/>
        <v>#VALUE!</v>
      </c>
      <c r="AW54" s="85" t="e">
        <f t="shared" si="86"/>
        <v>#VALUE!</v>
      </c>
      <c r="AX54" s="25" t="e">
        <f t="shared" si="87"/>
        <v>#VALUE!</v>
      </c>
      <c r="AY54" s="25">
        <f t="shared" si="27"/>
        <v>1.0169999999999999</v>
      </c>
      <c r="AZ54" s="55" t="e">
        <f t="shared" si="88"/>
        <v>#DIV/0!</v>
      </c>
    </row>
    <row r="55" spans="3:52">
      <c r="C55" s="4"/>
      <c r="D55" s="4"/>
      <c r="E55" s="4"/>
      <c r="F55" s="4"/>
      <c r="G55" s="55">
        <f t="shared" si="49"/>
        <v>-1.1208741258741391E-2</v>
      </c>
      <c r="H55" s="26"/>
      <c r="I55" s="25">
        <f>'Randament Mammo'!$I$18-4.5</f>
        <v>61.5</v>
      </c>
      <c r="J55" s="26"/>
      <c r="K55" s="25">
        <f t="shared" si="76"/>
        <v>0</v>
      </c>
      <c r="L55" s="25" t="e">
        <f>VLOOKUP(E55,'Tabele aux MGD'!B45:F55,IF(_CTF="Mo/Mo",2,IF(_CTF="Mo/Rh",3,IF(_CTF="Rh/Rh",4,5))),0)</f>
        <v>#N/A</v>
      </c>
      <c r="M55" s="25" t="e">
        <f t="shared" si="50"/>
        <v>#N/A</v>
      </c>
      <c r="N55" s="25" t="e">
        <f t="shared" si="51"/>
        <v>#N/A</v>
      </c>
      <c r="O55" s="25" t="e">
        <f t="shared" si="52"/>
        <v>#N/A</v>
      </c>
      <c r="P55" s="25" t="e">
        <f t="shared" si="53"/>
        <v>#N/A</v>
      </c>
      <c r="Q55" s="25" t="e">
        <f t="shared" si="54"/>
        <v>#N/A</v>
      </c>
      <c r="R55" s="25" t="e">
        <f t="shared" si="55"/>
        <v>#N/A</v>
      </c>
      <c r="S55" s="25" t="e">
        <f t="shared" si="56"/>
        <v>#N/A</v>
      </c>
      <c r="T55" s="25" t="e">
        <f t="shared" si="57"/>
        <v>#N/A</v>
      </c>
      <c r="U55" s="25" t="e">
        <f t="shared" si="77"/>
        <v>#VALUE!</v>
      </c>
      <c r="V55" s="25" t="e">
        <f t="shared" si="78"/>
        <v>#VALUE!</v>
      </c>
      <c r="W55" s="25" t="e">
        <f t="shared" si="79"/>
        <v>#VALUE!</v>
      </c>
      <c r="X55" s="26"/>
      <c r="Y55" s="85" t="e">
        <f t="shared" si="58"/>
        <v>#N/A</v>
      </c>
      <c r="Z55" s="85" t="e">
        <f t="shared" si="59"/>
        <v>#N/A</v>
      </c>
      <c r="AA55" s="85" t="e">
        <f t="shared" si="60"/>
        <v>#N/A</v>
      </c>
      <c r="AB55" s="85" t="e">
        <f t="shared" si="61"/>
        <v>#N/A</v>
      </c>
      <c r="AC55" s="85" t="e">
        <f t="shared" si="62"/>
        <v>#N/A</v>
      </c>
      <c r="AD55" s="85" t="e">
        <f t="shared" si="63"/>
        <v>#N/A</v>
      </c>
      <c r="AE55" s="85" t="e">
        <f t="shared" si="64"/>
        <v>#N/A</v>
      </c>
      <c r="AF55" s="85" t="e">
        <f t="shared" si="65"/>
        <v>#N/A</v>
      </c>
      <c r="AG55" s="85" t="e">
        <f t="shared" si="66"/>
        <v>#N/A</v>
      </c>
      <c r="AH55" s="85" t="e">
        <f t="shared" si="67"/>
        <v>#N/A</v>
      </c>
      <c r="AI55" s="85" t="e">
        <f t="shared" si="68"/>
        <v>#N/A</v>
      </c>
      <c r="AJ55" s="85" t="e">
        <f t="shared" si="69"/>
        <v>#N/A</v>
      </c>
      <c r="AK55" s="85" t="e">
        <f t="shared" si="80"/>
        <v>#VALUE!</v>
      </c>
      <c r="AL55" s="85" t="e">
        <f t="shared" si="81"/>
        <v>#VALUE!</v>
      </c>
      <c r="AM55" s="85" t="e">
        <f t="shared" si="82"/>
        <v>#VALUE!</v>
      </c>
      <c r="AN55" s="85" t="e">
        <f t="shared" si="83"/>
        <v>#N/A</v>
      </c>
      <c r="AO55" s="85" t="e">
        <f t="shared" si="70"/>
        <v>#N/A</v>
      </c>
      <c r="AP55" s="85" t="e">
        <f t="shared" si="71"/>
        <v>#N/A</v>
      </c>
      <c r="AQ55" s="85" t="e">
        <f t="shared" si="72"/>
        <v>#N/A</v>
      </c>
      <c r="AR55" s="85" t="e">
        <f t="shared" si="73"/>
        <v>#N/A</v>
      </c>
      <c r="AS55" s="85" t="e">
        <f t="shared" si="74"/>
        <v>#N/A</v>
      </c>
      <c r="AT55" s="85" t="e">
        <f t="shared" si="75"/>
        <v>#N/A</v>
      </c>
      <c r="AU55" s="85" t="e">
        <f t="shared" si="84"/>
        <v>#VALUE!</v>
      </c>
      <c r="AV55" s="85" t="e">
        <f t="shared" si="85"/>
        <v>#VALUE!</v>
      </c>
      <c r="AW55" s="85" t="e">
        <f t="shared" si="86"/>
        <v>#VALUE!</v>
      </c>
      <c r="AX55" s="25" t="e">
        <f t="shared" si="87"/>
        <v>#VALUE!</v>
      </c>
      <c r="AY55" s="25">
        <f t="shared" si="27"/>
        <v>1.0169999999999999</v>
      </c>
      <c r="AZ55" s="55" t="e">
        <f t="shared" si="88"/>
        <v>#DIV/0!</v>
      </c>
    </row>
    <row r="56" spans="3:52">
      <c r="C56" s="4"/>
      <c r="D56" s="4"/>
      <c r="E56" s="4"/>
      <c r="F56" s="4"/>
      <c r="G56" s="55">
        <f t="shared" si="49"/>
        <v>-1.1208741258741391E-2</v>
      </c>
      <c r="H56" s="26"/>
      <c r="I56" s="25">
        <f>'Randament Mammo'!$I$18-4.5</f>
        <v>61.5</v>
      </c>
      <c r="J56" s="26"/>
      <c r="K56" s="25">
        <f t="shared" si="76"/>
        <v>0</v>
      </c>
      <c r="L56" s="25" t="e">
        <f>VLOOKUP(E56,'Tabele aux MGD'!B46:F56,IF(_CTF="Mo/Mo",2,IF(_CTF="Mo/Rh",3,IF(_CTF="Rh/Rh",4,5))),0)</f>
        <v>#N/A</v>
      </c>
      <c r="M56" s="25" t="e">
        <f t="shared" si="50"/>
        <v>#N/A</v>
      </c>
      <c r="N56" s="25" t="e">
        <f t="shared" si="51"/>
        <v>#N/A</v>
      </c>
      <c r="O56" s="25" t="e">
        <f t="shared" si="52"/>
        <v>#N/A</v>
      </c>
      <c r="P56" s="25" t="e">
        <f t="shared" si="53"/>
        <v>#N/A</v>
      </c>
      <c r="Q56" s="25" t="e">
        <f t="shared" si="54"/>
        <v>#N/A</v>
      </c>
      <c r="R56" s="25" t="e">
        <f t="shared" si="55"/>
        <v>#N/A</v>
      </c>
      <c r="S56" s="25" t="e">
        <f t="shared" si="56"/>
        <v>#N/A</v>
      </c>
      <c r="T56" s="25" t="e">
        <f t="shared" si="57"/>
        <v>#N/A</v>
      </c>
      <c r="U56" s="25" t="e">
        <f t="shared" si="77"/>
        <v>#VALUE!</v>
      </c>
      <c r="V56" s="25" t="e">
        <f t="shared" si="78"/>
        <v>#VALUE!</v>
      </c>
      <c r="W56" s="25" t="e">
        <f t="shared" si="79"/>
        <v>#VALUE!</v>
      </c>
      <c r="X56" s="26"/>
      <c r="Y56" s="85" t="e">
        <f t="shared" si="58"/>
        <v>#N/A</v>
      </c>
      <c r="Z56" s="85" t="e">
        <f t="shared" si="59"/>
        <v>#N/A</v>
      </c>
      <c r="AA56" s="85" t="e">
        <f t="shared" si="60"/>
        <v>#N/A</v>
      </c>
      <c r="AB56" s="85" t="e">
        <f t="shared" si="61"/>
        <v>#N/A</v>
      </c>
      <c r="AC56" s="85" t="e">
        <f t="shared" si="62"/>
        <v>#N/A</v>
      </c>
      <c r="AD56" s="85" t="e">
        <f t="shared" si="63"/>
        <v>#N/A</v>
      </c>
      <c r="AE56" s="85" t="e">
        <f t="shared" si="64"/>
        <v>#N/A</v>
      </c>
      <c r="AF56" s="85" t="e">
        <f t="shared" si="65"/>
        <v>#N/A</v>
      </c>
      <c r="AG56" s="85" t="e">
        <f t="shared" si="66"/>
        <v>#N/A</v>
      </c>
      <c r="AH56" s="85" t="e">
        <f t="shared" si="67"/>
        <v>#N/A</v>
      </c>
      <c r="AI56" s="85" t="e">
        <f t="shared" si="68"/>
        <v>#N/A</v>
      </c>
      <c r="AJ56" s="85" t="e">
        <f t="shared" si="69"/>
        <v>#N/A</v>
      </c>
      <c r="AK56" s="85" t="e">
        <f t="shared" si="80"/>
        <v>#VALUE!</v>
      </c>
      <c r="AL56" s="85" t="e">
        <f t="shared" si="81"/>
        <v>#VALUE!</v>
      </c>
      <c r="AM56" s="85" t="e">
        <f t="shared" si="82"/>
        <v>#VALUE!</v>
      </c>
      <c r="AN56" s="85" t="e">
        <f t="shared" si="83"/>
        <v>#N/A</v>
      </c>
      <c r="AO56" s="85" t="e">
        <f t="shared" si="70"/>
        <v>#N/A</v>
      </c>
      <c r="AP56" s="85" t="e">
        <f t="shared" si="71"/>
        <v>#N/A</v>
      </c>
      <c r="AQ56" s="85" t="e">
        <f t="shared" si="72"/>
        <v>#N/A</v>
      </c>
      <c r="AR56" s="85" t="e">
        <f t="shared" si="73"/>
        <v>#N/A</v>
      </c>
      <c r="AS56" s="85" t="e">
        <f t="shared" si="74"/>
        <v>#N/A</v>
      </c>
      <c r="AT56" s="85" t="e">
        <f t="shared" si="75"/>
        <v>#N/A</v>
      </c>
      <c r="AU56" s="85" t="e">
        <f t="shared" si="84"/>
        <v>#VALUE!</v>
      </c>
      <c r="AV56" s="85" t="e">
        <f t="shared" si="85"/>
        <v>#VALUE!</v>
      </c>
      <c r="AW56" s="85" t="e">
        <f t="shared" si="86"/>
        <v>#VALUE!</v>
      </c>
      <c r="AX56" s="25" t="e">
        <f t="shared" si="87"/>
        <v>#VALUE!</v>
      </c>
      <c r="AY56" s="25">
        <f t="shared" si="27"/>
        <v>1.0169999999999999</v>
      </c>
      <c r="AZ56" s="55" t="e">
        <f t="shared" si="88"/>
        <v>#DIV/0!</v>
      </c>
    </row>
    <row r="57" spans="3:52">
      <c r="C57" s="4"/>
      <c r="D57" s="4"/>
      <c r="E57" s="4"/>
      <c r="F57" s="4"/>
      <c r="G57" s="55">
        <f t="shared" si="49"/>
        <v>-1.1208741258741391E-2</v>
      </c>
      <c r="H57" s="26"/>
      <c r="I57" s="25">
        <f>'Randament Mammo'!$I$18-4.5</f>
        <v>61.5</v>
      </c>
      <c r="J57" s="26"/>
      <c r="K57" s="25">
        <f t="shared" si="76"/>
        <v>0</v>
      </c>
      <c r="L57" s="25" t="e">
        <f>VLOOKUP(E57,'Tabele aux MGD'!B47:F57,IF(_CTF="Mo/Mo",2,IF(_CTF="Mo/Rh",3,IF(_CTF="Rh/Rh",4,5))),0)</f>
        <v>#N/A</v>
      </c>
      <c r="M57" s="25" t="e">
        <f t="shared" si="50"/>
        <v>#N/A</v>
      </c>
      <c r="N57" s="25" t="e">
        <f t="shared" si="51"/>
        <v>#N/A</v>
      </c>
      <c r="O57" s="25" t="e">
        <f t="shared" si="52"/>
        <v>#N/A</v>
      </c>
      <c r="P57" s="25" t="e">
        <f t="shared" si="53"/>
        <v>#N/A</v>
      </c>
      <c r="Q57" s="25" t="e">
        <f t="shared" si="54"/>
        <v>#N/A</v>
      </c>
      <c r="R57" s="25" t="e">
        <f t="shared" si="55"/>
        <v>#N/A</v>
      </c>
      <c r="S57" s="25" t="e">
        <f t="shared" si="56"/>
        <v>#N/A</v>
      </c>
      <c r="T57" s="25" t="e">
        <f t="shared" si="57"/>
        <v>#N/A</v>
      </c>
      <c r="U57" s="25" t="e">
        <f t="shared" si="77"/>
        <v>#VALUE!</v>
      </c>
      <c r="V57" s="25" t="e">
        <f t="shared" si="78"/>
        <v>#VALUE!</v>
      </c>
      <c r="W57" s="25" t="e">
        <f t="shared" si="79"/>
        <v>#VALUE!</v>
      </c>
      <c r="X57" s="26"/>
      <c r="Y57" s="85" t="e">
        <f t="shared" si="58"/>
        <v>#N/A</v>
      </c>
      <c r="Z57" s="85" t="e">
        <f t="shared" si="59"/>
        <v>#N/A</v>
      </c>
      <c r="AA57" s="85" t="e">
        <f t="shared" si="60"/>
        <v>#N/A</v>
      </c>
      <c r="AB57" s="85" t="e">
        <f t="shared" si="61"/>
        <v>#N/A</v>
      </c>
      <c r="AC57" s="85" t="e">
        <f t="shared" si="62"/>
        <v>#N/A</v>
      </c>
      <c r="AD57" s="85" t="e">
        <f t="shared" si="63"/>
        <v>#N/A</v>
      </c>
      <c r="AE57" s="85" t="e">
        <f t="shared" si="64"/>
        <v>#N/A</v>
      </c>
      <c r="AF57" s="85" t="e">
        <f t="shared" si="65"/>
        <v>#N/A</v>
      </c>
      <c r="AG57" s="85" t="e">
        <f t="shared" si="66"/>
        <v>#N/A</v>
      </c>
      <c r="AH57" s="85" t="e">
        <f t="shared" si="67"/>
        <v>#N/A</v>
      </c>
      <c r="AI57" s="85" t="e">
        <f t="shared" si="68"/>
        <v>#N/A</v>
      </c>
      <c r="AJ57" s="85" t="e">
        <f t="shared" si="69"/>
        <v>#N/A</v>
      </c>
      <c r="AK57" s="85" t="e">
        <f t="shared" si="80"/>
        <v>#VALUE!</v>
      </c>
      <c r="AL57" s="85" t="e">
        <f t="shared" si="81"/>
        <v>#VALUE!</v>
      </c>
      <c r="AM57" s="85" t="e">
        <f t="shared" si="82"/>
        <v>#VALUE!</v>
      </c>
      <c r="AN57" s="85" t="e">
        <f t="shared" si="83"/>
        <v>#N/A</v>
      </c>
      <c r="AO57" s="85" t="e">
        <f t="shared" si="70"/>
        <v>#N/A</v>
      </c>
      <c r="AP57" s="85" t="e">
        <f t="shared" si="71"/>
        <v>#N/A</v>
      </c>
      <c r="AQ57" s="85" t="e">
        <f t="shared" si="72"/>
        <v>#N/A</v>
      </c>
      <c r="AR57" s="85" t="e">
        <f t="shared" si="73"/>
        <v>#N/A</v>
      </c>
      <c r="AS57" s="85" t="e">
        <f t="shared" si="74"/>
        <v>#N/A</v>
      </c>
      <c r="AT57" s="85" t="e">
        <f t="shared" si="75"/>
        <v>#N/A</v>
      </c>
      <c r="AU57" s="85" t="e">
        <f t="shared" si="84"/>
        <v>#VALUE!</v>
      </c>
      <c r="AV57" s="85" t="e">
        <f t="shared" si="85"/>
        <v>#VALUE!</v>
      </c>
      <c r="AW57" s="85" t="e">
        <f t="shared" si="86"/>
        <v>#VALUE!</v>
      </c>
      <c r="AX57" s="25" t="e">
        <f t="shared" si="87"/>
        <v>#VALUE!</v>
      </c>
      <c r="AY57" s="25">
        <f t="shared" si="27"/>
        <v>1.0169999999999999</v>
      </c>
      <c r="AZ57" s="55" t="e">
        <f t="shared" si="88"/>
        <v>#DIV/0!</v>
      </c>
    </row>
    <row r="58" spans="3:52">
      <c r="C58" s="4"/>
      <c r="D58" s="4"/>
      <c r="E58" s="4"/>
      <c r="F58" s="4"/>
      <c r="G58" s="55">
        <f t="shared" si="49"/>
        <v>-1.1208741258741391E-2</v>
      </c>
      <c r="H58" s="26"/>
      <c r="I58" s="25">
        <f>'Randament Mammo'!$I$18-4.5</f>
        <v>61.5</v>
      </c>
      <c r="J58" s="26"/>
      <c r="K58" s="25">
        <f t="shared" si="76"/>
        <v>0</v>
      </c>
      <c r="L58" s="25" t="e">
        <f>VLOOKUP(E58,'Tabele aux MGD'!B48:F58,IF(_CTF="Mo/Mo",2,IF(_CTF="Mo/Rh",3,IF(_CTF="Rh/Rh",4,5))),0)</f>
        <v>#N/A</v>
      </c>
      <c r="M58" s="25" t="e">
        <f t="shared" si="50"/>
        <v>#N/A</v>
      </c>
      <c r="N58" s="25" t="e">
        <f t="shared" si="51"/>
        <v>#N/A</v>
      </c>
      <c r="O58" s="25" t="e">
        <f t="shared" si="52"/>
        <v>#N/A</v>
      </c>
      <c r="P58" s="25" t="e">
        <f t="shared" si="53"/>
        <v>#N/A</v>
      </c>
      <c r="Q58" s="25" t="e">
        <f t="shared" si="54"/>
        <v>#N/A</v>
      </c>
      <c r="R58" s="25" t="e">
        <f t="shared" si="55"/>
        <v>#N/A</v>
      </c>
      <c r="S58" s="25" t="e">
        <f t="shared" si="56"/>
        <v>#N/A</v>
      </c>
      <c r="T58" s="25" t="e">
        <f t="shared" si="57"/>
        <v>#N/A</v>
      </c>
      <c r="U58" s="25" t="e">
        <f t="shared" si="77"/>
        <v>#VALUE!</v>
      </c>
      <c r="V58" s="25" t="e">
        <f t="shared" si="78"/>
        <v>#VALUE!</v>
      </c>
      <c r="W58" s="25" t="e">
        <f t="shared" si="79"/>
        <v>#VALUE!</v>
      </c>
      <c r="X58" s="26"/>
      <c r="Y58" s="85" t="e">
        <f t="shared" si="58"/>
        <v>#N/A</v>
      </c>
      <c r="Z58" s="85" t="e">
        <f t="shared" si="59"/>
        <v>#N/A</v>
      </c>
      <c r="AA58" s="85" t="e">
        <f t="shared" si="60"/>
        <v>#N/A</v>
      </c>
      <c r="AB58" s="85" t="e">
        <f t="shared" si="61"/>
        <v>#N/A</v>
      </c>
      <c r="AC58" s="85" t="e">
        <f t="shared" si="62"/>
        <v>#N/A</v>
      </c>
      <c r="AD58" s="85" t="e">
        <f t="shared" si="63"/>
        <v>#N/A</v>
      </c>
      <c r="AE58" s="85" t="e">
        <f t="shared" si="64"/>
        <v>#N/A</v>
      </c>
      <c r="AF58" s="85" t="e">
        <f t="shared" si="65"/>
        <v>#N/A</v>
      </c>
      <c r="AG58" s="85" t="e">
        <f t="shared" si="66"/>
        <v>#N/A</v>
      </c>
      <c r="AH58" s="85" t="e">
        <f t="shared" si="67"/>
        <v>#N/A</v>
      </c>
      <c r="AI58" s="85" t="e">
        <f t="shared" si="68"/>
        <v>#N/A</v>
      </c>
      <c r="AJ58" s="85" t="e">
        <f t="shared" si="69"/>
        <v>#N/A</v>
      </c>
      <c r="AK58" s="85" t="e">
        <f t="shared" si="80"/>
        <v>#VALUE!</v>
      </c>
      <c r="AL58" s="85" t="e">
        <f t="shared" si="81"/>
        <v>#VALUE!</v>
      </c>
      <c r="AM58" s="85" t="e">
        <f t="shared" si="82"/>
        <v>#VALUE!</v>
      </c>
      <c r="AN58" s="85" t="e">
        <f t="shared" si="83"/>
        <v>#N/A</v>
      </c>
      <c r="AO58" s="85" t="e">
        <f t="shared" si="70"/>
        <v>#N/A</v>
      </c>
      <c r="AP58" s="85" t="e">
        <f t="shared" si="71"/>
        <v>#N/A</v>
      </c>
      <c r="AQ58" s="85" t="e">
        <f t="shared" si="72"/>
        <v>#N/A</v>
      </c>
      <c r="AR58" s="85" t="e">
        <f t="shared" si="73"/>
        <v>#N/A</v>
      </c>
      <c r="AS58" s="85" t="e">
        <f t="shared" si="74"/>
        <v>#N/A</v>
      </c>
      <c r="AT58" s="85" t="e">
        <f t="shared" si="75"/>
        <v>#N/A</v>
      </c>
      <c r="AU58" s="85" t="e">
        <f t="shared" si="84"/>
        <v>#VALUE!</v>
      </c>
      <c r="AV58" s="85" t="e">
        <f t="shared" si="85"/>
        <v>#VALUE!</v>
      </c>
      <c r="AW58" s="85" t="e">
        <f t="shared" si="86"/>
        <v>#VALUE!</v>
      </c>
      <c r="AX58" s="25" t="e">
        <f t="shared" si="87"/>
        <v>#VALUE!</v>
      </c>
      <c r="AY58" s="25">
        <f t="shared" si="27"/>
        <v>1.0169999999999999</v>
      </c>
      <c r="AZ58" s="55" t="e">
        <f t="shared" si="88"/>
        <v>#DIV/0!</v>
      </c>
    </row>
    <row r="59" spans="3:52">
      <c r="C59" s="4"/>
      <c r="D59" s="4"/>
      <c r="E59" s="4"/>
      <c r="F59" s="4"/>
      <c r="G59" s="55">
        <f t="shared" si="49"/>
        <v>-1.1208741258741391E-2</v>
      </c>
      <c r="H59" s="26"/>
      <c r="I59" s="25">
        <f>'Randament Mammo'!$I$18-4.5</f>
        <v>61.5</v>
      </c>
      <c r="J59" s="26"/>
      <c r="K59" s="25">
        <f t="shared" si="76"/>
        <v>0</v>
      </c>
      <c r="L59" s="25" t="e">
        <f>VLOOKUP(E59,'Tabele aux MGD'!B49:F59,IF(_CTF="Mo/Mo",2,IF(_CTF="Mo/Rh",3,IF(_CTF="Rh/Rh",4,5))),0)</f>
        <v>#N/A</v>
      </c>
      <c r="M59" s="25" t="e">
        <f t="shared" si="50"/>
        <v>#N/A</v>
      </c>
      <c r="N59" s="25" t="e">
        <f t="shared" si="51"/>
        <v>#N/A</v>
      </c>
      <c r="O59" s="25" t="e">
        <f t="shared" si="52"/>
        <v>#N/A</v>
      </c>
      <c r="P59" s="25" t="e">
        <f t="shared" si="53"/>
        <v>#N/A</v>
      </c>
      <c r="Q59" s="25" t="e">
        <f t="shared" si="54"/>
        <v>#N/A</v>
      </c>
      <c r="R59" s="25" t="e">
        <f t="shared" si="55"/>
        <v>#N/A</v>
      </c>
      <c r="S59" s="25" t="e">
        <f t="shared" si="56"/>
        <v>#N/A</v>
      </c>
      <c r="T59" s="25" t="e">
        <f t="shared" si="57"/>
        <v>#N/A</v>
      </c>
      <c r="U59" s="25" t="e">
        <f t="shared" si="77"/>
        <v>#VALUE!</v>
      </c>
      <c r="V59" s="25" t="e">
        <f t="shared" si="78"/>
        <v>#VALUE!</v>
      </c>
      <c r="W59" s="25" t="e">
        <f t="shared" si="79"/>
        <v>#VALUE!</v>
      </c>
      <c r="X59" s="26"/>
      <c r="Y59" s="85" t="e">
        <f t="shared" si="58"/>
        <v>#N/A</v>
      </c>
      <c r="Z59" s="85" t="e">
        <f t="shared" si="59"/>
        <v>#N/A</v>
      </c>
      <c r="AA59" s="85" t="e">
        <f t="shared" si="60"/>
        <v>#N/A</v>
      </c>
      <c r="AB59" s="85" t="e">
        <f t="shared" si="61"/>
        <v>#N/A</v>
      </c>
      <c r="AC59" s="85" t="e">
        <f t="shared" si="62"/>
        <v>#N/A</v>
      </c>
      <c r="AD59" s="85" t="e">
        <f t="shared" si="63"/>
        <v>#N/A</v>
      </c>
      <c r="AE59" s="85" t="e">
        <f t="shared" si="64"/>
        <v>#N/A</v>
      </c>
      <c r="AF59" s="85" t="e">
        <f t="shared" si="65"/>
        <v>#N/A</v>
      </c>
      <c r="AG59" s="85" t="e">
        <f t="shared" si="66"/>
        <v>#N/A</v>
      </c>
      <c r="AH59" s="85" t="e">
        <f t="shared" si="67"/>
        <v>#N/A</v>
      </c>
      <c r="AI59" s="85" t="e">
        <f t="shared" si="68"/>
        <v>#N/A</v>
      </c>
      <c r="AJ59" s="85" t="e">
        <f t="shared" si="69"/>
        <v>#N/A</v>
      </c>
      <c r="AK59" s="85" t="e">
        <f t="shared" si="80"/>
        <v>#VALUE!</v>
      </c>
      <c r="AL59" s="85" t="e">
        <f t="shared" si="81"/>
        <v>#VALUE!</v>
      </c>
      <c r="AM59" s="85" t="e">
        <f t="shared" si="82"/>
        <v>#VALUE!</v>
      </c>
      <c r="AN59" s="85" t="e">
        <f t="shared" si="83"/>
        <v>#N/A</v>
      </c>
      <c r="AO59" s="85" t="e">
        <f t="shared" si="70"/>
        <v>#N/A</v>
      </c>
      <c r="AP59" s="85" t="e">
        <f t="shared" si="71"/>
        <v>#N/A</v>
      </c>
      <c r="AQ59" s="85" t="e">
        <f t="shared" si="72"/>
        <v>#N/A</v>
      </c>
      <c r="AR59" s="85" t="e">
        <f t="shared" si="73"/>
        <v>#N/A</v>
      </c>
      <c r="AS59" s="85" t="e">
        <f t="shared" si="74"/>
        <v>#N/A</v>
      </c>
      <c r="AT59" s="85" t="e">
        <f t="shared" si="75"/>
        <v>#N/A</v>
      </c>
      <c r="AU59" s="85" t="e">
        <f t="shared" si="84"/>
        <v>#VALUE!</v>
      </c>
      <c r="AV59" s="85" t="e">
        <f t="shared" si="85"/>
        <v>#VALUE!</v>
      </c>
      <c r="AW59" s="85" t="e">
        <f t="shared" si="86"/>
        <v>#VALUE!</v>
      </c>
      <c r="AX59" s="25" t="e">
        <f t="shared" si="87"/>
        <v>#VALUE!</v>
      </c>
      <c r="AY59" s="25">
        <f t="shared" si="27"/>
        <v>1.0169999999999999</v>
      </c>
      <c r="AZ59" s="55" t="e">
        <f t="shared" si="88"/>
        <v>#DIV/0!</v>
      </c>
    </row>
    <row r="60" spans="3:52">
      <c r="C60" s="4"/>
      <c r="D60" s="4"/>
      <c r="E60" s="4"/>
      <c r="F60" s="4"/>
      <c r="G60" s="55">
        <f t="shared" si="49"/>
        <v>-1.1208741258741391E-2</v>
      </c>
      <c r="H60" s="26"/>
      <c r="I60" s="25">
        <f>'Randament Mammo'!$I$18-4.5</f>
        <v>61.5</v>
      </c>
      <c r="J60" s="26"/>
      <c r="K60" s="25">
        <f t="shared" si="76"/>
        <v>0</v>
      </c>
      <c r="L60" s="25" t="e">
        <f>VLOOKUP(E60,'Tabele aux MGD'!B50:F60,IF(_CTF="Mo/Mo",2,IF(_CTF="Mo/Rh",3,IF(_CTF="Rh/Rh",4,5))),0)</f>
        <v>#N/A</v>
      </c>
      <c r="M60" s="25" t="e">
        <f t="shared" si="50"/>
        <v>#N/A</v>
      </c>
      <c r="N60" s="25" t="e">
        <f t="shared" si="51"/>
        <v>#N/A</v>
      </c>
      <c r="O60" s="25" t="e">
        <f t="shared" si="52"/>
        <v>#N/A</v>
      </c>
      <c r="P60" s="25" t="e">
        <f t="shared" si="53"/>
        <v>#N/A</v>
      </c>
      <c r="Q60" s="25" t="e">
        <f t="shared" si="54"/>
        <v>#N/A</v>
      </c>
      <c r="R60" s="25" t="e">
        <f t="shared" si="55"/>
        <v>#N/A</v>
      </c>
      <c r="S60" s="25" t="e">
        <f t="shared" si="56"/>
        <v>#N/A</v>
      </c>
      <c r="T60" s="25" t="e">
        <f t="shared" si="57"/>
        <v>#N/A</v>
      </c>
      <c r="U60" s="25" t="e">
        <f t="shared" si="77"/>
        <v>#VALUE!</v>
      </c>
      <c r="V60" s="25" t="e">
        <f t="shared" si="78"/>
        <v>#VALUE!</v>
      </c>
      <c r="W60" s="25" t="e">
        <f t="shared" si="79"/>
        <v>#VALUE!</v>
      </c>
      <c r="X60" s="26"/>
      <c r="Y60" s="85" t="e">
        <f t="shared" si="58"/>
        <v>#N/A</v>
      </c>
      <c r="Z60" s="85" t="e">
        <f t="shared" si="59"/>
        <v>#N/A</v>
      </c>
      <c r="AA60" s="85" t="e">
        <f t="shared" si="60"/>
        <v>#N/A</v>
      </c>
      <c r="AB60" s="85" t="e">
        <f t="shared" si="61"/>
        <v>#N/A</v>
      </c>
      <c r="AC60" s="85" t="e">
        <f t="shared" si="62"/>
        <v>#N/A</v>
      </c>
      <c r="AD60" s="85" t="e">
        <f t="shared" si="63"/>
        <v>#N/A</v>
      </c>
      <c r="AE60" s="85" t="e">
        <f t="shared" si="64"/>
        <v>#N/A</v>
      </c>
      <c r="AF60" s="85" t="e">
        <f t="shared" si="65"/>
        <v>#N/A</v>
      </c>
      <c r="AG60" s="85" t="e">
        <f t="shared" si="66"/>
        <v>#N/A</v>
      </c>
      <c r="AH60" s="85" t="e">
        <f t="shared" si="67"/>
        <v>#N/A</v>
      </c>
      <c r="AI60" s="85" t="e">
        <f t="shared" si="68"/>
        <v>#N/A</v>
      </c>
      <c r="AJ60" s="85" t="e">
        <f t="shared" si="69"/>
        <v>#N/A</v>
      </c>
      <c r="AK60" s="85" t="e">
        <f t="shared" si="80"/>
        <v>#VALUE!</v>
      </c>
      <c r="AL60" s="85" t="e">
        <f t="shared" si="81"/>
        <v>#VALUE!</v>
      </c>
      <c r="AM60" s="85" t="e">
        <f t="shared" si="82"/>
        <v>#VALUE!</v>
      </c>
      <c r="AN60" s="85" t="e">
        <f t="shared" si="83"/>
        <v>#N/A</v>
      </c>
      <c r="AO60" s="85" t="e">
        <f t="shared" si="70"/>
        <v>#N/A</v>
      </c>
      <c r="AP60" s="85" t="e">
        <f t="shared" si="71"/>
        <v>#N/A</v>
      </c>
      <c r="AQ60" s="85" t="e">
        <f t="shared" si="72"/>
        <v>#N/A</v>
      </c>
      <c r="AR60" s="85" t="e">
        <f t="shared" si="73"/>
        <v>#N/A</v>
      </c>
      <c r="AS60" s="85" t="e">
        <f t="shared" si="74"/>
        <v>#N/A</v>
      </c>
      <c r="AT60" s="85" t="e">
        <f t="shared" si="75"/>
        <v>#N/A</v>
      </c>
      <c r="AU60" s="85" t="e">
        <f t="shared" si="84"/>
        <v>#VALUE!</v>
      </c>
      <c r="AV60" s="85" t="e">
        <f t="shared" si="85"/>
        <v>#VALUE!</v>
      </c>
      <c r="AW60" s="85" t="e">
        <f t="shared" si="86"/>
        <v>#VALUE!</v>
      </c>
      <c r="AX60" s="25" t="e">
        <f t="shared" si="87"/>
        <v>#VALUE!</v>
      </c>
      <c r="AY60" s="25">
        <f t="shared" si="27"/>
        <v>1.0169999999999999</v>
      </c>
      <c r="AZ60" s="55" t="e">
        <f t="shared" si="88"/>
        <v>#DIV/0!</v>
      </c>
    </row>
    <row r="61" spans="3:52">
      <c r="C61" s="4"/>
      <c r="D61" s="4"/>
      <c r="E61" s="4"/>
      <c r="F61" s="4"/>
      <c r="G61" s="55">
        <f t="shared" si="49"/>
        <v>-1.1208741258741391E-2</v>
      </c>
      <c r="H61" s="26"/>
      <c r="I61" s="25">
        <f>'Randament Mammo'!$I$18-4.5</f>
        <v>61.5</v>
      </c>
      <c r="J61" s="26"/>
      <c r="K61" s="25">
        <f t="shared" si="76"/>
        <v>0</v>
      </c>
      <c r="L61" s="25" t="e">
        <f>VLOOKUP(E61,'Tabele aux MGD'!B51:F61,IF(_CTF="Mo/Mo",2,IF(_CTF="Mo/Rh",3,IF(_CTF="Rh/Rh",4,5))),0)</f>
        <v>#N/A</v>
      </c>
      <c r="M61" s="25" t="e">
        <f t="shared" si="50"/>
        <v>#N/A</v>
      </c>
      <c r="N61" s="25" t="e">
        <f t="shared" si="51"/>
        <v>#N/A</v>
      </c>
      <c r="O61" s="25" t="e">
        <f t="shared" si="52"/>
        <v>#N/A</v>
      </c>
      <c r="P61" s="25" t="e">
        <f t="shared" si="53"/>
        <v>#N/A</v>
      </c>
      <c r="Q61" s="25" t="e">
        <f t="shared" si="54"/>
        <v>#N/A</v>
      </c>
      <c r="R61" s="25" t="e">
        <f t="shared" si="55"/>
        <v>#N/A</v>
      </c>
      <c r="S61" s="25" t="e">
        <f t="shared" si="56"/>
        <v>#N/A</v>
      </c>
      <c r="T61" s="25" t="e">
        <f t="shared" si="57"/>
        <v>#N/A</v>
      </c>
      <c r="U61" s="25" t="e">
        <f t="shared" si="77"/>
        <v>#VALUE!</v>
      </c>
      <c r="V61" s="25" t="e">
        <f t="shared" si="78"/>
        <v>#VALUE!</v>
      </c>
      <c r="W61" s="25" t="e">
        <f t="shared" si="79"/>
        <v>#VALUE!</v>
      </c>
      <c r="X61" s="26"/>
      <c r="Y61" s="85" t="e">
        <f t="shared" si="58"/>
        <v>#N/A</v>
      </c>
      <c r="Z61" s="85" t="e">
        <f t="shared" si="59"/>
        <v>#N/A</v>
      </c>
      <c r="AA61" s="85" t="e">
        <f t="shared" si="60"/>
        <v>#N/A</v>
      </c>
      <c r="AB61" s="85" t="e">
        <f t="shared" si="61"/>
        <v>#N/A</v>
      </c>
      <c r="AC61" s="85" t="e">
        <f t="shared" si="62"/>
        <v>#N/A</v>
      </c>
      <c r="AD61" s="85" t="e">
        <f t="shared" si="63"/>
        <v>#N/A</v>
      </c>
      <c r="AE61" s="85" t="e">
        <f t="shared" si="64"/>
        <v>#N/A</v>
      </c>
      <c r="AF61" s="85" t="e">
        <f t="shared" si="65"/>
        <v>#N/A</v>
      </c>
      <c r="AG61" s="85" t="e">
        <f t="shared" si="66"/>
        <v>#N/A</v>
      </c>
      <c r="AH61" s="85" t="e">
        <f t="shared" si="67"/>
        <v>#N/A</v>
      </c>
      <c r="AI61" s="85" t="e">
        <f t="shared" si="68"/>
        <v>#N/A</v>
      </c>
      <c r="AJ61" s="85" t="e">
        <f t="shared" si="69"/>
        <v>#N/A</v>
      </c>
      <c r="AK61" s="85" t="e">
        <f t="shared" si="80"/>
        <v>#VALUE!</v>
      </c>
      <c r="AL61" s="85" t="e">
        <f t="shared" si="81"/>
        <v>#VALUE!</v>
      </c>
      <c r="AM61" s="85" t="e">
        <f t="shared" si="82"/>
        <v>#VALUE!</v>
      </c>
      <c r="AN61" s="85" t="e">
        <f t="shared" si="83"/>
        <v>#N/A</v>
      </c>
      <c r="AO61" s="85" t="e">
        <f t="shared" si="70"/>
        <v>#N/A</v>
      </c>
      <c r="AP61" s="85" t="e">
        <f t="shared" si="71"/>
        <v>#N/A</v>
      </c>
      <c r="AQ61" s="85" t="e">
        <f t="shared" si="72"/>
        <v>#N/A</v>
      </c>
      <c r="AR61" s="85" t="e">
        <f t="shared" si="73"/>
        <v>#N/A</v>
      </c>
      <c r="AS61" s="85" t="e">
        <f t="shared" si="74"/>
        <v>#N/A</v>
      </c>
      <c r="AT61" s="85" t="e">
        <f t="shared" si="75"/>
        <v>#N/A</v>
      </c>
      <c r="AU61" s="85" t="e">
        <f t="shared" si="84"/>
        <v>#VALUE!</v>
      </c>
      <c r="AV61" s="85" t="e">
        <f t="shared" si="85"/>
        <v>#VALUE!</v>
      </c>
      <c r="AW61" s="85" t="e">
        <f t="shared" si="86"/>
        <v>#VALUE!</v>
      </c>
      <c r="AX61" s="25" t="e">
        <f t="shared" si="87"/>
        <v>#VALUE!</v>
      </c>
      <c r="AY61" s="25">
        <f t="shared" si="27"/>
        <v>1.0169999999999999</v>
      </c>
      <c r="AZ61" s="55" t="e">
        <f t="shared" si="88"/>
        <v>#DIV/0!</v>
      </c>
    </row>
    <row r="62" spans="3:52">
      <c r="C62" s="4"/>
      <c r="D62" s="4"/>
      <c r="E62" s="4"/>
      <c r="F62" s="4"/>
      <c r="G62" s="55">
        <f t="shared" si="49"/>
        <v>-1.1208741258741391E-2</v>
      </c>
      <c r="H62" s="26"/>
      <c r="I62" s="25">
        <f>'Randament Mammo'!$I$18-4.5</f>
        <v>61.5</v>
      </c>
      <c r="J62" s="26"/>
      <c r="K62" s="25">
        <f t="shared" si="76"/>
        <v>0</v>
      </c>
      <c r="L62" s="25" t="e">
        <f>VLOOKUP(E62,'Tabele aux MGD'!B52:F62,IF(_CTF="Mo/Mo",2,IF(_CTF="Mo/Rh",3,IF(_CTF="Rh/Rh",4,5))),0)</f>
        <v>#N/A</v>
      </c>
      <c r="M62" s="25" t="e">
        <f t="shared" si="50"/>
        <v>#N/A</v>
      </c>
      <c r="N62" s="25" t="e">
        <f t="shared" si="51"/>
        <v>#N/A</v>
      </c>
      <c r="O62" s="25" t="e">
        <f t="shared" si="52"/>
        <v>#N/A</v>
      </c>
      <c r="P62" s="25" t="e">
        <f t="shared" si="53"/>
        <v>#N/A</v>
      </c>
      <c r="Q62" s="25" t="e">
        <f t="shared" si="54"/>
        <v>#N/A</v>
      </c>
      <c r="R62" s="25" t="e">
        <f t="shared" si="55"/>
        <v>#N/A</v>
      </c>
      <c r="S62" s="25" t="e">
        <f t="shared" si="56"/>
        <v>#N/A</v>
      </c>
      <c r="T62" s="25" t="e">
        <f t="shared" si="57"/>
        <v>#N/A</v>
      </c>
      <c r="U62" s="25" t="e">
        <f t="shared" si="77"/>
        <v>#VALUE!</v>
      </c>
      <c r="V62" s="25" t="e">
        <f t="shared" si="78"/>
        <v>#VALUE!</v>
      </c>
      <c r="W62" s="25" t="e">
        <f t="shared" si="79"/>
        <v>#VALUE!</v>
      </c>
      <c r="X62" s="26"/>
      <c r="Y62" s="85" t="e">
        <f t="shared" si="58"/>
        <v>#N/A</v>
      </c>
      <c r="Z62" s="85" t="e">
        <f t="shared" si="59"/>
        <v>#N/A</v>
      </c>
      <c r="AA62" s="85" t="e">
        <f t="shared" si="60"/>
        <v>#N/A</v>
      </c>
      <c r="AB62" s="85" t="e">
        <f t="shared" si="61"/>
        <v>#N/A</v>
      </c>
      <c r="AC62" s="85" t="e">
        <f t="shared" si="62"/>
        <v>#N/A</v>
      </c>
      <c r="AD62" s="85" t="e">
        <f t="shared" si="63"/>
        <v>#N/A</v>
      </c>
      <c r="AE62" s="85" t="e">
        <f t="shared" si="64"/>
        <v>#N/A</v>
      </c>
      <c r="AF62" s="85" t="e">
        <f t="shared" si="65"/>
        <v>#N/A</v>
      </c>
      <c r="AG62" s="85" t="e">
        <f t="shared" si="66"/>
        <v>#N/A</v>
      </c>
      <c r="AH62" s="85" t="e">
        <f t="shared" si="67"/>
        <v>#N/A</v>
      </c>
      <c r="AI62" s="85" t="e">
        <f t="shared" si="68"/>
        <v>#N/A</v>
      </c>
      <c r="AJ62" s="85" t="e">
        <f t="shared" si="69"/>
        <v>#N/A</v>
      </c>
      <c r="AK62" s="85" t="e">
        <f t="shared" si="80"/>
        <v>#VALUE!</v>
      </c>
      <c r="AL62" s="85" t="e">
        <f t="shared" si="81"/>
        <v>#VALUE!</v>
      </c>
      <c r="AM62" s="85" t="e">
        <f t="shared" si="82"/>
        <v>#VALUE!</v>
      </c>
      <c r="AN62" s="85" t="e">
        <f t="shared" si="83"/>
        <v>#N/A</v>
      </c>
      <c r="AO62" s="85" t="e">
        <f t="shared" si="70"/>
        <v>#N/A</v>
      </c>
      <c r="AP62" s="85" t="e">
        <f t="shared" si="71"/>
        <v>#N/A</v>
      </c>
      <c r="AQ62" s="85" t="e">
        <f t="shared" si="72"/>
        <v>#N/A</v>
      </c>
      <c r="AR62" s="85" t="e">
        <f t="shared" si="73"/>
        <v>#N/A</v>
      </c>
      <c r="AS62" s="85" t="e">
        <f t="shared" si="74"/>
        <v>#N/A</v>
      </c>
      <c r="AT62" s="85" t="e">
        <f t="shared" si="75"/>
        <v>#N/A</v>
      </c>
      <c r="AU62" s="85" t="e">
        <f t="shared" si="84"/>
        <v>#VALUE!</v>
      </c>
      <c r="AV62" s="85" t="e">
        <f t="shared" si="85"/>
        <v>#VALUE!</v>
      </c>
      <c r="AW62" s="85" t="e">
        <f t="shared" si="86"/>
        <v>#VALUE!</v>
      </c>
      <c r="AX62" s="25" t="e">
        <f t="shared" si="87"/>
        <v>#VALUE!</v>
      </c>
      <c r="AY62" s="25">
        <f t="shared" si="27"/>
        <v>1.0169999999999999</v>
      </c>
      <c r="AZ62" s="55" t="e">
        <f t="shared" si="88"/>
        <v>#DIV/0!</v>
      </c>
    </row>
    <row r="63" spans="3:52">
      <c r="C63" s="4"/>
      <c r="D63" s="4"/>
      <c r="E63" s="4"/>
      <c r="F63" s="4"/>
      <c r="G63" s="55">
        <f t="shared" si="49"/>
        <v>-1.1208741258741391E-2</v>
      </c>
      <c r="H63" s="26"/>
      <c r="I63" s="25">
        <f>'Randament Mammo'!$I$18-4.5</f>
        <v>61.5</v>
      </c>
      <c r="J63" s="26"/>
      <c r="K63" s="25">
        <f t="shared" si="76"/>
        <v>0</v>
      </c>
      <c r="L63" s="25" t="e">
        <f>VLOOKUP(E63,'Tabele aux MGD'!B53:F63,IF(_CTF="Mo/Mo",2,IF(_CTF="Mo/Rh",3,IF(_CTF="Rh/Rh",4,5))),0)</f>
        <v>#N/A</v>
      </c>
      <c r="M63" s="25" t="e">
        <f t="shared" si="50"/>
        <v>#N/A</v>
      </c>
      <c r="N63" s="25" t="e">
        <f t="shared" si="51"/>
        <v>#N/A</v>
      </c>
      <c r="O63" s="25" t="e">
        <f t="shared" si="52"/>
        <v>#N/A</v>
      </c>
      <c r="P63" s="25" t="e">
        <f t="shared" si="53"/>
        <v>#N/A</v>
      </c>
      <c r="Q63" s="25" t="e">
        <f t="shared" si="54"/>
        <v>#N/A</v>
      </c>
      <c r="R63" s="25" t="e">
        <f t="shared" si="55"/>
        <v>#N/A</v>
      </c>
      <c r="S63" s="25" t="e">
        <f t="shared" si="56"/>
        <v>#N/A</v>
      </c>
      <c r="T63" s="25" t="e">
        <f t="shared" si="57"/>
        <v>#N/A</v>
      </c>
      <c r="U63" s="25" t="e">
        <f t="shared" si="77"/>
        <v>#VALUE!</v>
      </c>
      <c r="V63" s="25" t="e">
        <f t="shared" si="78"/>
        <v>#VALUE!</v>
      </c>
      <c r="W63" s="25" t="e">
        <f t="shared" si="79"/>
        <v>#VALUE!</v>
      </c>
      <c r="X63" s="26"/>
      <c r="Y63" s="85" t="e">
        <f t="shared" si="58"/>
        <v>#N/A</v>
      </c>
      <c r="Z63" s="85" t="e">
        <f t="shared" si="59"/>
        <v>#N/A</v>
      </c>
      <c r="AA63" s="85" t="e">
        <f t="shared" si="60"/>
        <v>#N/A</v>
      </c>
      <c r="AB63" s="85" t="e">
        <f t="shared" si="61"/>
        <v>#N/A</v>
      </c>
      <c r="AC63" s="85" t="e">
        <f t="shared" si="62"/>
        <v>#N/A</v>
      </c>
      <c r="AD63" s="85" t="e">
        <f t="shared" si="63"/>
        <v>#N/A</v>
      </c>
      <c r="AE63" s="85" t="e">
        <f t="shared" si="64"/>
        <v>#N/A</v>
      </c>
      <c r="AF63" s="85" t="e">
        <f t="shared" si="65"/>
        <v>#N/A</v>
      </c>
      <c r="AG63" s="85" t="e">
        <f t="shared" si="66"/>
        <v>#N/A</v>
      </c>
      <c r="AH63" s="85" t="e">
        <f t="shared" si="67"/>
        <v>#N/A</v>
      </c>
      <c r="AI63" s="85" t="e">
        <f t="shared" si="68"/>
        <v>#N/A</v>
      </c>
      <c r="AJ63" s="85" t="e">
        <f t="shared" si="69"/>
        <v>#N/A</v>
      </c>
      <c r="AK63" s="85" t="e">
        <f t="shared" si="80"/>
        <v>#VALUE!</v>
      </c>
      <c r="AL63" s="85" t="e">
        <f t="shared" si="81"/>
        <v>#VALUE!</v>
      </c>
      <c r="AM63" s="85" t="e">
        <f t="shared" si="82"/>
        <v>#VALUE!</v>
      </c>
      <c r="AN63" s="85" t="e">
        <f t="shared" si="83"/>
        <v>#N/A</v>
      </c>
      <c r="AO63" s="85" t="e">
        <f t="shared" si="70"/>
        <v>#N/A</v>
      </c>
      <c r="AP63" s="85" t="e">
        <f t="shared" si="71"/>
        <v>#N/A</v>
      </c>
      <c r="AQ63" s="85" t="e">
        <f t="shared" si="72"/>
        <v>#N/A</v>
      </c>
      <c r="AR63" s="85" t="e">
        <f t="shared" si="73"/>
        <v>#N/A</v>
      </c>
      <c r="AS63" s="85" t="e">
        <f t="shared" si="74"/>
        <v>#N/A</v>
      </c>
      <c r="AT63" s="85" t="e">
        <f t="shared" si="75"/>
        <v>#N/A</v>
      </c>
      <c r="AU63" s="85" t="e">
        <f t="shared" si="84"/>
        <v>#VALUE!</v>
      </c>
      <c r="AV63" s="85" t="e">
        <f t="shared" si="85"/>
        <v>#VALUE!</v>
      </c>
      <c r="AW63" s="85" t="e">
        <f t="shared" si="86"/>
        <v>#VALUE!</v>
      </c>
      <c r="AX63" s="25" t="e">
        <f t="shared" si="87"/>
        <v>#VALUE!</v>
      </c>
      <c r="AY63" s="25">
        <f t="shared" si="27"/>
        <v>1.0169999999999999</v>
      </c>
      <c r="AZ63" s="55" t="e">
        <f t="shared" si="88"/>
        <v>#DIV/0!</v>
      </c>
    </row>
    <row r="64" spans="3:52">
      <c r="C64" s="4"/>
      <c r="D64" s="4"/>
      <c r="E64" s="4"/>
      <c r="F64" s="4"/>
      <c r="G64" s="55">
        <f t="shared" si="49"/>
        <v>-1.1208741258741391E-2</v>
      </c>
      <c r="H64" s="26"/>
      <c r="I64" s="25">
        <f>'Randament Mammo'!$I$18-4.5</f>
        <v>61.5</v>
      </c>
      <c r="J64" s="26"/>
      <c r="K64" s="25">
        <f t="shared" si="76"/>
        <v>0</v>
      </c>
      <c r="L64" s="25" t="e">
        <f>VLOOKUP(E64,'Tabele aux MGD'!B54:F64,IF(_CTF="Mo/Mo",2,IF(_CTF="Mo/Rh",3,IF(_CTF="Rh/Rh",4,5))),0)</f>
        <v>#N/A</v>
      </c>
      <c r="M64" s="25" t="e">
        <f t="shared" si="50"/>
        <v>#N/A</v>
      </c>
      <c r="N64" s="25" t="e">
        <f t="shared" si="51"/>
        <v>#N/A</v>
      </c>
      <c r="O64" s="25" t="e">
        <f t="shared" si="52"/>
        <v>#N/A</v>
      </c>
      <c r="P64" s="25" t="e">
        <f t="shared" si="53"/>
        <v>#N/A</v>
      </c>
      <c r="Q64" s="25" t="e">
        <f t="shared" si="54"/>
        <v>#N/A</v>
      </c>
      <c r="R64" s="25" t="e">
        <f t="shared" si="55"/>
        <v>#N/A</v>
      </c>
      <c r="S64" s="25" t="e">
        <f t="shared" si="56"/>
        <v>#N/A</v>
      </c>
      <c r="T64" s="25" t="e">
        <f t="shared" si="57"/>
        <v>#N/A</v>
      </c>
      <c r="U64" s="25" t="e">
        <f t="shared" si="77"/>
        <v>#VALUE!</v>
      </c>
      <c r="V64" s="25" t="e">
        <f t="shared" si="78"/>
        <v>#VALUE!</v>
      </c>
      <c r="W64" s="25" t="e">
        <f t="shared" si="79"/>
        <v>#VALUE!</v>
      </c>
      <c r="X64" s="26"/>
      <c r="Y64" s="85" t="e">
        <f t="shared" si="58"/>
        <v>#N/A</v>
      </c>
      <c r="Z64" s="85" t="e">
        <f t="shared" si="59"/>
        <v>#N/A</v>
      </c>
      <c r="AA64" s="85" t="e">
        <f t="shared" si="60"/>
        <v>#N/A</v>
      </c>
      <c r="AB64" s="85" t="e">
        <f t="shared" si="61"/>
        <v>#N/A</v>
      </c>
      <c r="AC64" s="85" t="e">
        <f t="shared" si="62"/>
        <v>#N/A</v>
      </c>
      <c r="AD64" s="85" t="e">
        <f t="shared" si="63"/>
        <v>#N/A</v>
      </c>
      <c r="AE64" s="85" t="e">
        <f t="shared" si="64"/>
        <v>#N/A</v>
      </c>
      <c r="AF64" s="85" t="e">
        <f t="shared" si="65"/>
        <v>#N/A</v>
      </c>
      <c r="AG64" s="85" t="e">
        <f t="shared" si="66"/>
        <v>#N/A</v>
      </c>
      <c r="AH64" s="85" t="e">
        <f t="shared" si="67"/>
        <v>#N/A</v>
      </c>
      <c r="AI64" s="85" t="e">
        <f t="shared" si="68"/>
        <v>#N/A</v>
      </c>
      <c r="AJ64" s="85" t="e">
        <f t="shared" si="69"/>
        <v>#N/A</v>
      </c>
      <c r="AK64" s="85" t="e">
        <f t="shared" si="80"/>
        <v>#VALUE!</v>
      </c>
      <c r="AL64" s="85" t="e">
        <f t="shared" si="81"/>
        <v>#VALUE!</v>
      </c>
      <c r="AM64" s="85" t="e">
        <f t="shared" si="82"/>
        <v>#VALUE!</v>
      </c>
      <c r="AN64" s="85" t="e">
        <f t="shared" si="83"/>
        <v>#N/A</v>
      </c>
      <c r="AO64" s="85" t="e">
        <f t="shared" si="70"/>
        <v>#N/A</v>
      </c>
      <c r="AP64" s="85" t="e">
        <f t="shared" si="71"/>
        <v>#N/A</v>
      </c>
      <c r="AQ64" s="85" t="e">
        <f t="shared" si="72"/>
        <v>#N/A</v>
      </c>
      <c r="AR64" s="85" t="e">
        <f t="shared" si="73"/>
        <v>#N/A</v>
      </c>
      <c r="AS64" s="85" t="e">
        <f t="shared" si="74"/>
        <v>#N/A</v>
      </c>
      <c r="AT64" s="85" t="e">
        <f t="shared" si="75"/>
        <v>#N/A</v>
      </c>
      <c r="AU64" s="85" t="e">
        <f t="shared" si="84"/>
        <v>#VALUE!</v>
      </c>
      <c r="AV64" s="85" t="e">
        <f t="shared" si="85"/>
        <v>#VALUE!</v>
      </c>
      <c r="AW64" s="85" t="e">
        <f t="shared" si="86"/>
        <v>#VALUE!</v>
      </c>
      <c r="AX64" s="25" t="e">
        <f t="shared" si="87"/>
        <v>#VALUE!</v>
      </c>
      <c r="AY64" s="25">
        <f t="shared" si="27"/>
        <v>1.0169999999999999</v>
      </c>
      <c r="AZ64" s="55" t="e">
        <f t="shared" si="88"/>
        <v>#DIV/0!</v>
      </c>
    </row>
    <row r="65" spans="3:52">
      <c r="C65" s="4"/>
      <c r="D65" s="4"/>
      <c r="E65" s="4"/>
      <c r="F65" s="4"/>
      <c r="G65" s="55">
        <f t="shared" si="49"/>
        <v>-1.1208741258741391E-2</v>
      </c>
      <c r="H65" s="26"/>
      <c r="I65" s="25">
        <f>'Randament Mammo'!$I$18-4.5</f>
        <v>61.5</v>
      </c>
      <c r="J65" s="26"/>
      <c r="K65" s="25">
        <f t="shared" si="76"/>
        <v>0</v>
      </c>
      <c r="L65" s="25" t="e">
        <f>VLOOKUP(E65,'Tabele aux MGD'!B55:F65,IF(_CTF="Mo/Mo",2,IF(_CTF="Mo/Rh",3,IF(_CTF="Rh/Rh",4,5))),0)</f>
        <v>#N/A</v>
      </c>
      <c r="M65" s="25" t="e">
        <f t="shared" si="50"/>
        <v>#N/A</v>
      </c>
      <c r="N65" s="25" t="e">
        <f t="shared" si="51"/>
        <v>#N/A</v>
      </c>
      <c r="O65" s="25" t="e">
        <f t="shared" si="52"/>
        <v>#N/A</v>
      </c>
      <c r="P65" s="25" t="e">
        <f t="shared" si="53"/>
        <v>#N/A</v>
      </c>
      <c r="Q65" s="25" t="e">
        <f t="shared" si="54"/>
        <v>#N/A</v>
      </c>
      <c r="R65" s="25" t="e">
        <f t="shared" si="55"/>
        <v>#N/A</v>
      </c>
      <c r="S65" s="25" t="e">
        <f t="shared" si="56"/>
        <v>#N/A</v>
      </c>
      <c r="T65" s="25" t="e">
        <f t="shared" si="57"/>
        <v>#N/A</v>
      </c>
      <c r="U65" s="25" t="e">
        <f t="shared" si="77"/>
        <v>#VALUE!</v>
      </c>
      <c r="V65" s="25" t="e">
        <f t="shared" si="78"/>
        <v>#VALUE!</v>
      </c>
      <c r="W65" s="25" t="e">
        <f t="shared" si="79"/>
        <v>#VALUE!</v>
      </c>
      <c r="X65" s="26"/>
      <c r="Y65" s="85" t="e">
        <f t="shared" si="58"/>
        <v>#N/A</v>
      </c>
      <c r="Z65" s="85" t="e">
        <f t="shared" si="59"/>
        <v>#N/A</v>
      </c>
      <c r="AA65" s="85" t="e">
        <f t="shared" si="60"/>
        <v>#N/A</v>
      </c>
      <c r="AB65" s="85" t="e">
        <f t="shared" si="61"/>
        <v>#N/A</v>
      </c>
      <c r="AC65" s="85" t="e">
        <f t="shared" si="62"/>
        <v>#N/A</v>
      </c>
      <c r="AD65" s="85" t="e">
        <f t="shared" si="63"/>
        <v>#N/A</v>
      </c>
      <c r="AE65" s="85" t="e">
        <f t="shared" si="64"/>
        <v>#N/A</v>
      </c>
      <c r="AF65" s="85" t="e">
        <f t="shared" si="65"/>
        <v>#N/A</v>
      </c>
      <c r="AG65" s="85" t="e">
        <f t="shared" si="66"/>
        <v>#N/A</v>
      </c>
      <c r="AH65" s="85" t="e">
        <f t="shared" si="67"/>
        <v>#N/A</v>
      </c>
      <c r="AI65" s="85" t="e">
        <f t="shared" si="68"/>
        <v>#N/A</v>
      </c>
      <c r="AJ65" s="85" t="e">
        <f t="shared" si="69"/>
        <v>#N/A</v>
      </c>
      <c r="AK65" s="85" t="e">
        <f t="shared" si="80"/>
        <v>#VALUE!</v>
      </c>
      <c r="AL65" s="85" t="e">
        <f t="shared" si="81"/>
        <v>#VALUE!</v>
      </c>
      <c r="AM65" s="85" t="e">
        <f t="shared" si="82"/>
        <v>#VALUE!</v>
      </c>
      <c r="AN65" s="85" t="e">
        <f t="shared" si="83"/>
        <v>#N/A</v>
      </c>
      <c r="AO65" s="85" t="e">
        <f t="shared" si="70"/>
        <v>#N/A</v>
      </c>
      <c r="AP65" s="85" t="e">
        <f t="shared" si="71"/>
        <v>#N/A</v>
      </c>
      <c r="AQ65" s="85" t="e">
        <f t="shared" si="72"/>
        <v>#N/A</v>
      </c>
      <c r="AR65" s="85" t="e">
        <f t="shared" si="73"/>
        <v>#N/A</v>
      </c>
      <c r="AS65" s="85" t="e">
        <f t="shared" si="74"/>
        <v>#N/A</v>
      </c>
      <c r="AT65" s="85" t="e">
        <f t="shared" si="75"/>
        <v>#N/A</v>
      </c>
      <c r="AU65" s="85" t="e">
        <f t="shared" si="84"/>
        <v>#VALUE!</v>
      </c>
      <c r="AV65" s="85" t="e">
        <f t="shared" si="85"/>
        <v>#VALUE!</v>
      </c>
      <c r="AW65" s="85" t="e">
        <f t="shared" si="86"/>
        <v>#VALUE!</v>
      </c>
      <c r="AX65" s="25" t="e">
        <f t="shared" si="87"/>
        <v>#VALUE!</v>
      </c>
      <c r="AY65" s="25">
        <f t="shared" si="27"/>
        <v>1.0169999999999999</v>
      </c>
      <c r="AZ65" s="55" t="e">
        <f t="shared" si="88"/>
        <v>#DIV/0!</v>
      </c>
    </row>
    <row r="66" spans="3:52">
      <c r="C66" s="4"/>
      <c r="D66" s="4"/>
      <c r="E66" s="4"/>
      <c r="F66" s="4"/>
      <c r="G66" s="55">
        <f t="shared" si="49"/>
        <v>-1.1208741258741391E-2</v>
      </c>
      <c r="H66" s="26"/>
      <c r="I66" s="25">
        <f>'Randament Mammo'!$I$18-4.5</f>
        <v>61.5</v>
      </c>
      <c r="J66" s="26"/>
      <c r="K66" s="25">
        <f t="shared" si="76"/>
        <v>0</v>
      </c>
      <c r="L66" s="25" t="e">
        <f>VLOOKUP(E66,'Tabele aux MGD'!B56:F66,IF(_CTF="Mo/Mo",2,IF(_CTF="Mo/Rh",3,IF(_CTF="Rh/Rh",4,5))),0)</f>
        <v>#N/A</v>
      </c>
      <c r="M66" s="25" t="e">
        <f t="shared" si="50"/>
        <v>#N/A</v>
      </c>
      <c r="N66" s="25" t="e">
        <f t="shared" si="51"/>
        <v>#N/A</v>
      </c>
      <c r="O66" s="25" t="e">
        <f t="shared" si="52"/>
        <v>#N/A</v>
      </c>
      <c r="P66" s="25" t="e">
        <f t="shared" si="53"/>
        <v>#N/A</v>
      </c>
      <c r="Q66" s="25" t="e">
        <f t="shared" si="54"/>
        <v>#N/A</v>
      </c>
      <c r="R66" s="25" t="e">
        <f t="shared" si="55"/>
        <v>#N/A</v>
      </c>
      <c r="S66" s="25" t="e">
        <f t="shared" si="56"/>
        <v>#N/A</v>
      </c>
      <c r="T66" s="25" t="e">
        <f t="shared" si="57"/>
        <v>#N/A</v>
      </c>
      <c r="U66" s="25" t="e">
        <f t="shared" si="77"/>
        <v>#VALUE!</v>
      </c>
      <c r="V66" s="25" t="e">
        <f t="shared" si="78"/>
        <v>#VALUE!</v>
      </c>
      <c r="W66" s="25" t="e">
        <f t="shared" si="79"/>
        <v>#VALUE!</v>
      </c>
      <c r="X66" s="26"/>
      <c r="Y66" s="85" t="e">
        <f t="shared" si="58"/>
        <v>#N/A</v>
      </c>
      <c r="Z66" s="85" t="e">
        <f t="shared" si="59"/>
        <v>#N/A</v>
      </c>
      <c r="AA66" s="85" t="e">
        <f t="shared" si="60"/>
        <v>#N/A</v>
      </c>
      <c r="AB66" s="85" t="e">
        <f t="shared" si="61"/>
        <v>#N/A</v>
      </c>
      <c r="AC66" s="85" t="e">
        <f t="shared" si="62"/>
        <v>#N/A</v>
      </c>
      <c r="AD66" s="85" t="e">
        <f t="shared" si="63"/>
        <v>#N/A</v>
      </c>
      <c r="AE66" s="85" t="e">
        <f t="shared" si="64"/>
        <v>#N/A</v>
      </c>
      <c r="AF66" s="85" t="e">
        <f t="shared" si="65"/>
        <v>#N/A</v>
      </c>
      <c r="AG66" s="85" t="e">
        <f t="shared" si="66"/>
        <v>#N/A</v>
      </c>
      <c r="AH66" s="85" t="e">
        <f t="shared" si="67"/>
        <v>#N/A</v>
      </c>
      <c r="AI66" s="85" t="e">
        <f t="shared" si="68"/>
        <v>#N/A</v>
      </c>
      <c r="AJ66" s="85" t="e">
        <f t="shared" si="69"/>
        <v>#N/A</v>
      </c>
      <c r="AK66" s="85" t="e">
        <f t="shared" si="80"/>
        <v>#VALUE!</v>
      </c>
      <c r="AL66" s="85" t="e">
        <f t="shared" si="81"/>
        <v>#VALUE!</v>
      </c>
      <c r="AM66" s="85" t="e">
        <f t="shared" si="82"/>
        <v>#VALUE!</v>
      </c>
      <c r="AN66" s="85" t="e">
        <f t="shared" si="83"/>
        <v>#N/A</v>
      </c>
      <c r="AO66" s="85" t="e">
        <f t="shared" si="70"/>
        <v>#N/A</v>
      </c>
      <c r="AP66" s="85" t="e">
        <f t="shared" si="71"/>
        <v>#N/A</v>
      </c>
      <c r="AQ66" s="85" t="e">
        <f t="shared" si="72"/>
        <v>#N/A</v>
      </c>
      <c r="AR66" s="85" t="e">
        <f t="shared" si="73"/>
        <v>#N/A</v>
      </c>
      <c r="AS66" s="85" t="e">
        <f t="shared" si="74"/>
        <v>#N/A</v>
      </c>
      <c r="AT66" s="85" t="e">
        <f t="shared" si="75"/>
        <v>#N/A</v>
      </c>
      <c r="AU66" s="85" t="e">
        <f t="shared" si="84"/>
        <v>#VALUE!</v>
      </c>
      <c r="AV66" s="85" t="e">
        <f t="shared" si="85"/>
        <v>#VALUE!</v>
      </c>
      <c r="AW66" s="85" t="e">
        <f t="shared" si="86"/>
        <v>#VALUE!</v>
      </c>
      <c r="AX66" s="25" t="e">
        <f t="shared" si="87"/>
        <v>#VALUE!</v>
      </c>
      <c r="AY66" s="25">
        <f t="shared" si="27"/>
        <v>1.0169999999999999</v>
      </c>
      <c r="AZ66" s="55" t="e">
        <f t="shared" si="88"/>
        <v>#DIV/0!</v>
      </c>
    </row>
    <row r="67" spans="3:52">
      <c r="C67" s="4"/>
      <c r="D67" s="4"/>
      <c r="E67" s="4"/>
      <c r="F67" s="4"/>
      <c r="G67" s="55">
        <f t="shared" si="49"/>
        <v>-1.1208741258741391E-2</v>
      </c>
      <c r="H67" s="26"/>
      <c r="I67" s="25">
        <f>'Randament Mammo'!$I$18-4.5</f>
        <v>61.5</v>
      </c>
      <c r="J67" s="26"/>
      <c r="K67" s="25">
        <f t="shared" si="76"/>
        <v>0</v>
      </c>
      <c r="L67" s="25" t="e">
        <f>VLOOKUP(E67,'Tabele aux MGD'!B57:F67,IF(_CTF="Mo/Mo",2,IF(_CTF="Mo/Rh",3,IF(_CTF="Rh/Rh",4,5))),0)</f>
        <v>#N/A</v>
      </c>
      <c r="M67" s="25" t="e">
        <f t="shared" si="50"/>
        <v>#N/A</v>
      </c>
      <c r="N67" s="25" t="e">
        <f t="shared" si="51"/>
        <v>#N/A</v>
      </c>
      <c r="O67" s="25" t="e">
        <f t="shared" si="52"/>
        <v>#N/A</v>
      </c>
      <c r="P67" s="25" t="e">
        <f t="shared" si="53"/>
        <v>#N/A</v>
      </c>
      <c r="Q67" s="25" t="e">
        <f t="shared" si="54"/>
        <v>#N/A</v>
      </c>
      <c r="R67" s="25" t="e">
        <f t="shared" si="55"/>
        <v>#N/A</v>
      </c>
      <c r="S67" s="25" t="e">
        <f t="shared" si="56"/>
        <v>#N/A</v>
      </c>
      <c r="T67" s="25" t="e">
        <f t="shared" si="57"/>
        <v>#N/A</v>
      </c>
      <c r="U67" s="25" t="e">
        <f t="shared" si="77"/>
        <v>#VALUE!</v>
      </c>
      <c r="V67" s="25" t="e">
        <f t="shared" si="78"/>
        <v>#VALUE!</v>
      </c>
      <c r="W67" s="25" t="e">
        <f t="shared" si="79"/>
        <v>#VALUE!</v>
      </c>
      <c r="X67" s="26"/>
      <c r="Y67" s="85" t="e">
        <f t="shared" si="58"/>
        <v>#N/A</v>
      </c>
      <c r="Z67" s="85" t="e">
        <f t="shared" si="59"/>
        <v>#N/A</v>
      </c>
      <c r="AA67" s="85" t="e">
        <f t="shared" si="60"/>
        <v>#N/A</v>
      </c>
      <c r="AB67" s="85" t="e">
        <f t="shared" si="61"/>
        <v>#N/A</v>
      </c>
      <c r="AC67" s="85" t="e">
        <f t="shared" si="62"/>
        <v>#N/A</v>
      </c>
      <c r="AD67" s="85" t="e">
        <f t="shared" si="63"/>
        <v>#N/A</v>
      </c>
      <c r="AE67" s="85" t="e">
        <f t="shared" si="64"/>
        <v>#N/A</v>
      </c>
      <c r="AF67" s="85" t="e">
        <f t="shared" si="65"/>
        <v>#N/A</v>
      </c>
      <c r="AG67" s="85" t="e">
        <f t="shared" si="66"/>
        <v>#N/A</v>
      </c>
      <c r="AH67" s="85" t="e">
        <f t="shared" si="67"/>
        <v>#N/A</v>
      </c>
      <c r="AI67" s="85" t="e">
        <f t="shared" si="68"/>
        <v>#N/A</v>
      </c>
      <c r="AJ67" s="85" t="e">
        <f t="shared" si="69"/>
        <v>#N/A</v>
      </c>
      <c r="AK67" s="85" t="e">
        <f t="shared" si="80"/>
        <v>#VALUE!</v>
      </c>
      <c r="AL67" s="85" t="e">
        <f t="shared" si="81"/>
        <v>#VALUE!</v>
      </c>
      <c r="AM67" s="85" t="e">
        <f t="shared" si="82"/>
        <v>#VALUE!</v>
      </c>
      <c r="AN67" s="85" t="e">
        <f t="shared" si="83"/>
        <v>#N/A</v>
      </c>
      <c r="AO67" s="85" t="e">
        <f t="shared" si="70"/>
        <v>#N/A</v>
      </c>
      <c r="AP67" s="85" t="e">
        <f t="shared" si="71"/>
        <v>#N/A</v>
      </c>
      <c r="AQ67" s="85" t="e">
        <f t="shared" si="72"/>
        <v>#N/A</v>
      </c>
      <c r="AR67" s="85" t="e">
        <f t="shared" si="73"/>
        <v>#N/A</v>
      </c>
      <c r="AS67" s="85" t="e">
        <f t="shared" si="74"/>
        <v>#N/A</v>
      </c>
      <c r="AT67" s="85" t="e">
        <f t="shared" si="75"/>
        <v>#N/A</v>
      </c>
      <c r="AU67" s="85" t="e">
        <f t="shared" si="84"/>
        <v>#VALUE!</v>
      </c>
      <c r="AV67" s="85" t="e">
        <f t="shared" si="85"/>
        <v>#VALUE!</v>
      </c>
      <c r="AW67" s="85" t="e">
        <f t="shared" si="86"/>
        <v>#VALUE!</v>
      </c>
      <c r="AX67" s="25" t="e">
        <f t="shared" si="87"/>
        <v>#VALUE!</v>
      </c>
      <c r="AY67" s="25">
        <f t="shared" si="27"/>
        <v>1.0169999999999999</v>
      </c>
      <c r="AZ67" s="55" t="e">
        <f t="shared" si="88"/>
        <v>#DIV/0!</v>
      </c>
    </row>
    <row r="68" spans="3:52">
      <c r="C68" s="4"/>
      <c r="D68" s="4"/>
      <c r="E68" s="4"/>
      <c r="F68" s="4"/>
      <c r="G68" s="55">
        <f t="shared" si="49"/>
        <v>-1.1208741258741391E-2</v>
      </c>
      <c r="H68" s="26"/>
      <c r="I68" s="25">
        <f>'Randament Mammo'!$I$18-4.5</f>
        <v>61.5</v>
      </c>
      <c r="J68" s="26"/>
      <c r="K68" s="25">
        <f t="shared" si="76"/>
        <v>0</v>
      </c>
      <c r="L68" s="25" t="e">
        <f>VLOOKUP(E68,'Tabele aux MGD'!B58:F68,IF(_CTF="Mo/Mo",2,IF(_CTF="Mo/Rh",3,IF(_CTF="Rh/Rh",4,5))),0)</f>
        <v>#N/A</v>
      </c>
      <c r="M68" s="25" t="e">
        <f t="shared" si="50"/>
        <v>#N/A</v>
      </c>
      <c r="N68" s="25" t="e">
        <f t="shared" si="51"/>
        <v>#N/A</v>
      </c>
      <c r="O68" s="25" t="e">
        <f t="shared" si="52"/>
        <v>#N/A</v>
      </c>
      <c r="P68" s="25" t="e">
        <f t="shared" si="53"/>
        <v>#N/A</v>
      </c>
      <c r="Q68" s="25" t="e">
        <f t="shared" si="54"/>
        <v>#N/A</v>
      </c>
      <c r="R68" s="25" t="e">
        <f t="shared" si="55"/>
        <v>#N/A</v>
      </c>
      <c r="S68" s="25" t="e">
        <f t="shared" si="56"/>
        <v>#N/A</v>
      </c>
      <c r="T68" s="25" t="e">
        <f t="shared" si="57"/>
        <v>#N/A</v>
      </c>
      <c r="U68" s="25" t="e">
        <f t="shared" si="77"/>
        <v>#VALUE!</v>
      </c>
      <c r="V68" s="25" t="e">
        <f t="shared" si="78"/>
        <v>#VALUE!</v>
      </c>
      <c r="W68" s="25" t="e">
        <f t="shared" si="79"/>
        <v>#VALUE!</v>
      </c>
      <c r="X68" s="26"/>
      <c r="Y68" s="85" t="e">
        <f t="shared" si="58"/>
        <v>#N/A</v>
      </c>
      <c r="Z68" s="85" t="e">
        <f t="shared" si="59"/>
        <v>#N/A</v>
      </c>
      <c r="AA68" s="85" t="e">
        <f t="shared" si="60"/>
        <v>#N/A</v>
      </c>
      <c r="AB68" s="85" t="e">
        <f t="shared" si="61"/>
        <v>#N/A</v>
      </c>
      <c r="AC68" s="85" t="e">
        <f t="shared" si="62"/>
        <v>#N/A</v>
      </c>
      <c r="AD68" s="85" t="e">
        <f t="shared" si="63"/>
        <v>#N/A</v>
      </c>
      <c r="AE68" s="85" t="e">
        <f t="shared" si="64"/>
        <v>#N/A</v>
      </c>
      <c r="AF68" s="85" t="e">
        <f t="shared" si="65"/>
        <v>#N/A</v>
      </c>
      <c r="AG68" s="85" t="e">
        <f t="shared" si="66"/>
        <v>#N/A</v>
      </c>
      <c r="AH68" s="85" t="e">
        <f t="shared" si="67"/>
        <v>#N/A</v>
      </c>
      <c r="AI68" s="85" t="e">
        <f t="shared" si="68"/>
        <v>#N/A</v>
      </c>
      <c r="AJ68" s="85" t="e">
        <f t="shared" si="69"/>
        <v>#N/A</v>
      </c>
      <c r="AK68" s="85" t="e">
        <f t="shared" si="80"/>
        <v>#VALUE!</v>
      </c>
      <c r="AL68" s="85" t="e">
        <f t="shared" si="81"/>
        <v>#VALUE!</v>
      </c>
      <c r="AM68" s="85" t="e">
        <f t="shared" si="82"/>
        <v>#VALUE!</v>
      </c>
      <c r="AN68" s="85" t="e">
        <f t="shared" si="83"/>
        <v>#N/A</v>
      </c>
      <c r="AO68" s="85" t="e">
        <f t="shared" si="70"/>
        <v>#N/A</v>
      </c>
      <c r="AP68" s="85" t="e">
        <f t="shared" si="71"/>
        <v>#N/A</v>
      </c>
      <c r="AQ68" s="85" t="e">
        <f t="shared" si="72"/>
        <v>#N/A</v>
      </c>
      <c r="AR68" s="85" t="e">
        <f t="shared" si="73"/>
        <v>#N/A</v>
      </c>
      <c r="AS68" s="85" t="e">
        <f t="shared" si="74"/>
        <v>#N/A</v>
      </c>
      <c r="AT68" s="85" t="e">
        <f t="shared" si="75"/>
        <v>#N/A</v>
      </c>
      <c r="AU68" s="85" t="e">
        <f t="shared" si="84"/>
        <v>#VALUE!</v>
      </c>
      <c r="AV68" s="85" t="e">
        <f t="shared" si="85"/>
        <v>#VALUE!</v>
      </c>
      <c r="AW68" s="85" t="e">
        <f t="shared" si="86"/>
        <v>#VALUE!</v>
      </c>
      <c r="AX68" s="25" t="e">
        <f t="shared" si="87"/>
        <v>#VALUE!</v>
      </c>
      <c r="AY68" s="25">
        <f t="shared" si="27"/>
        <v>1.0169999999999999</v>
      </c>
      <c r="AZ68" s="55" t="e">
        <f t="shared" si="88"/>
        <v>#DIV/0!</v>
      </c>
    </row>
    <row r="69" spans="3:52">
      <c r="C69" s="4"/>
      <c r="D69" s="4"/>
      <c r="E69" s="4"/>
      <c r="F69" s="4"/>
      <c r="G69" s="55">
        <f t="shared" si="49"/>
        <v>-1.1208741258741391E-2</v>
      </c>
      <c r="H69" s="26"/>
      <c r="I69" s="25">
        <f>'Randament Mammo'!$I$18-4.5</f>
        <v>61.5</v>
      </c>
      <c r="J69" s="26"/>
      <c r="K69" s="25">
        <f t="shared" si="76"/>
        <v>0</v>
      </c>
      <c r="L69" s="25" t="e">
        <f>VLOOKUP(E69,'Tabele aux MGD'!B59:F69,IF(_CTF="Mo/Mo",2,IF(_CTF="Mo/Rh",3,IF(_CTF="Rh/Rh",4,5))),0)</f>
        <v>#N/A</v>
      </c>
      <c r="M69" s="25" t="e">
        <f t="shared" si="50"/>
        <v>#N/A</v>
      </c>
      <c r="N69" s="25" t="e">
        <f t="shared" si="51"/>
        <v>#N/A</v>
      </c>
      <c r="O69" s="25" t="e">
        <f t="shared" si="52"/>
        <v>#N/A</v>
      </c>
      <c r="P69" s="25" t="e">
        <f t="shared" si="53"/>
        <v>#N/A</v>
      </c>
      <c r="Q69" s="25" t="e">
        <f t="shared" si="54"/>
        <v>#N/A</v>
      </c>
      <c r="R69" s="25" t="e">
        <f t="shared" si="55"/>
        <v>#N/A</v>
      </c>
      <c r="S69" s="25" t="e">
        <f t="shared" si="56"/>
        <v>#N/A</v>
      </c>
      <c r="T69" s="25" t="e">
        <f t="shared" si="57"/>
        <v>#N/A</v>
      </c>
      <c r="U69" s="25" t="e">
        <f t="shared" si="77"/>
        <v>#VALUE!</v>
      </c>
      <c r="V69" s="25" t="e">
        <f t="shared" si="78"/>
        <v>#VALUE!</v>
      </c>
      <c r="W69" s="25" t="e">
        <f t="shared" si="79"/>
        <v>#VALUE!</v>
      </c>
      <c r="X69" s="26"/>
      <c r="Y69" s="85" t="e">
        <f t="shared" si="58"/>
        <v>#N/A</v>
      </c>
      <c r="Z69" s="85" t="e">
        <f t="shared" si="59"/>
        <v>#N/A</v>
      </c>
      <c r="AA69" s="85" t="e">
        <f t="shared" si="60"/>
        <v>#N/A</v>
      </c>
      <c r="AB69" s="85" t="e">
        <f t="shared" si="61"/>
        <v>#N/A</v>
      </c>
      <c r="AC69" s="85" t="e">
        <f t="shared" si="62"/>
        <v>#N/A</v>
      </c>
      <c r="AD69" s="85" t="e">
        <f t="shared" si="63"/>
        <v>#N/A</v>
      </c>
      <c r="AE69" s="85" t="e">
        <f t="shared" si="64"/>
        <v>#N/A</v>
      </c>
      <c r="AF69" s="85" t="e">
        <f t="shared" si="65"/>
        <v>#N/A</v>
      </c>
      <c r="AG69" s="85" t="e">
        <f t="shared" si="66"/>
        <v>#N/A</v>
      </c>
      <c r="AH69" s="85" t="e">
        <f t="shared" si="67"/>
        <v>#N/A</v>
      </c>
      <c r="AI69" s="85" t="e">
        <f t="shared" si="68"/>
        <v>#N/A</v>
      </c>
      <c r="AJ69" s="85" t="e">
        <f t="shared" si="69"/>
        <v>#N/A</v>
      </c>
      <c r="AK69" s="85" t="e">
        <f t="shared" si="80"/>
        <v>#VALUE!</v>
      </c>
      <c r="AL69" s="85" t="e">
        <f t="shared" si="81"/>
        <v>#VALUE!</v>
      </c>
      <c r="AM69" s="85" t="e">
        <f t="shared" si="82"/>
        <v>#VALUE!</v>
      </c>
      <c r="AN69" s="85" t="e">
        <f t="shared" si="83"/>
        <v>#N/A</v>
      </c>
      <c r="AO69" s="85" t="e">
        <f t="shared" si="70"/>
        <v>#N/A</v>
      </c>
      <c r="AP69" s="85" t="e">
        <f t="shared" si="71"/>
        <v>#N/A</v>
      </c>
      <c r="AQ69" s="85" t="e">
        <f t="shared" si="72"/>
        <v>#N/A</v>
      </c>
      <c r="AR69" s="85" t="e">
        <f t="shared" si="73"/>
        <v>#N/A</v>
      </c>
      <c r="AS69" s="85" t="e">
        <f t="shared" si="74"/>
        <v>#N/A</v>
      </c>
      <c r="AT69" s="85" t="e">
        <f t="shared" si="75"/>
        <v>#N/A</v>
      </c>
      <c r="AU69" s="85" t="e">
        <f t="shared" si="84"/>
        <v>#VALUE!</v>
      </c>
      <c r="AV69" s="85" t="e">
        <f t="shared" si="85"/>
        <v>#VALUE!</v>
      </c>
      <c r="AW69" s="85" t="e">
        <f t="shared" si="86"/>
        <v>#VALUE!</v>
      </c>
      <c r="AX69" s="25" t="e">
        <f t="shared" si="87"/>
        <v>#VALUE!</v>
      </c>
      <c r="AY69" s="25">
        <f t="shared" si="27"/>
        <v>1.0169999999999999</v>
      </c>
      <c r="AZ69" s="55" t="e">
        <f t="shared" si="88"/>
        <v>#DIV/0!</v>
      </c>
    </row>
    <row r="70" spans="3:52">
      <c r="C70" s="4"/>
      <c r="D70" s="4"/>
      <c r="E70" s="4"/>
      <c r="F70" s="4"/>
      <c r="G70" s="55">
        <f t="shared" si="49"/>
        <v>-1.1208741258741391E-2</v>
      </c>
      <c r="H70" s="26"/>
      <c r="I70" s="25">
        <f>'Randament Mammo'!$I$18-4.5</f>
        <v>61.5</v>
      </c>
      <c r="J70" s="26"/>
      <c r="K70" s="25">
        <f t="shared" si="76"/>
        <v>0</v>
      </c>
      <c r="L70" s="25" t="e">
        <f>VLOOKUP(E70,'Tabele aux MGD'!B60:F70,IF(_CTF="Mo/Mo",2,IF(_CTF="Mo/Rh",3,IF(_CTF="Rh/Rh",4,5))),0)</f>
        <v>#N/A</v>
      </c>
      <c r="M70" s="25" t="e">
        <f t="shared" si="50"/>
        <v>#N/A</v>
      </c>
      <c r="N70" s="25" t="e">
        <f t="shared" si="51"/>
        <v>#N/A</v>
      </c>
      <c r="O70" s="25" t="e">
        <f t="shared" si="52"/>
        <v>#N/A</v>
      </c>
      <c r="P70" s="25" t="e">
        <f t="shared" si="53"/>
        <v>#N/A</v>
      </c>
      <c r="Q70" s="25" t="e">
        <f t="shared" si="54"/>
        <v>#N/A</v>
      </c>
      <c r="R70" s="25" t="e">
        <f t="shared" si="55"/>
        <v>#N/A</v>
      </c>
      <c r="S70" s="25" t="e">
        <f t="shared" si="56"/>
        <v>#N/A</v>
      </c>
      <c r="T70" s="25" t="e">
        <f t="shared" si="57"/>
        <v>#N/A</v>
      </c>
      <c r="U70" s="25" t="e">
        <f t="shared" si="77"/>
        <v>#VALUE!</v>
      </c>
      <c r="V70" s="25" t="e">
        <f t="shared" si="78"/>
        <v>#VALUE!</v>
      </c>
      <c r="W70" s="25" t="e">
        <f t="shared" si="79"/>
        <v>#VALUE!</v>
      </c>
      <c r="X70" s="26"/>
      <c r="Y70" s="85" t="e">
        <f t="shared" si="58"/>
        <v>#N/A</v>
      </c>
      <c r="Z70" s="85" t="e">
        <f t="shared" si="59"/>
        <v>#N/A</v>
      </c>
      <c r="AA70" s="85" t="e">
        <f t="shared" si="60"/>
        <v>#N/A</v>
      </c>
      <c r="AB70" s="85" t="e">
        <f t="shared" si="61"/>
        <v>#N/A</v>
      </c>
      <c r="AC70" s="85" t="e">
        <f t="shared" si="62"/>
        <v>#N/A</v>
      </c>
      <c r="AD70" s="85" t="e">
        <f t="shared" si="63"/>
        <v>#N/A</v>
      </c>
      <c r="AE70" s="85" t="e">
        <f t="shared" si="64"/>
        <v>#N/A</v>
      </c>
      <c r="AF70" s="85" t="e">
        <f t="shared" si="65"/>
        <v>#N/A</v>
      </c>
      <c r="AG70" s="85" t="e">
        <f t="shared" si="66"/>
        <v>#N/A</v>
      </c>
      <c r="AH70" s="85" t="e">
        <f t="shared" si="67"/>
        <v>#N/A</v>
      </c>
      <c r="AI70" s="85" t="e">
        <f t="shared" si="68"/>
        <v>#N/A</v>
      </c>
      <c r="AJ70" s="85" t="e">
        <f t="shared" si="69"/>
        <v>#N/A</v>
      </c>
      <c r="AK70" s="85" t="e">
        <f t="shared" si="80"/>
        <v>#VALUE!</v>
      </c>
      <c r="AL70" s="85" t="e">
        <f t="shared" si="81"/>
        <v>#VALUE!</v>
      </c>
      <c r="AM70" s="85" t="e">
        <f t="shared" si="82"/>
        <v>#VALUE!</v>
      </c>
      <c r="AN70" s="85" t="e">
        <f t="shared" si="83"/>
        <v>#N/A</v>
      </c>
      <c r="AO70" s="85" t="e">
        <f t="shared" si="70"/>
        <v>#N/A</v>
      </c>
      <c r="AP70" s="85" t="e">
        <f t="shared" si="71"/>
        <v>#N/A</v>
      </c>
      <c r="AQ70" s="85" t="e">
        <f t="shared" si="72"/>
        <v>#N/A</v>
      </c>
      <c r="AR70" s="85" t="e">
        <f t="shared" si="73"/>
        <v>#N/A</v>
      </c>
      <c r="AS70" s="85" t="e">
        <f t="shared" si="74"/>
        <v>#N/A</v>
      </c>
      <c r="AT70" s="85" t="e">
        <f t="shared" si="75"/>
        <v>#N/A</v>
      </c>
      <c r="AU70" s="85" t="e">
        <f t="shared" si="84"/>
        <v>#VALUE!</v>
      </c>
      <c r="AV70" s="85" t="e">
        <f t="shared" si="85"/>
        <v>#VALUE!</v>
      </c>
      <c r="AW70" s="85" t="e">
        <f t="shared" si="86"/>
        <v>#VALUE!</v>
      </c>
      <c r="AX70" s="25" t="e">
        <f t="shared" si="87"/>
        <v>#VALUE!</v>
      </c>
      <c r="AY70" s="25">
        <f t="shared" si="27"/>
        <v>1.0169999999999999</v>
      </c>
      <c r="AZ70" s="55" t="e">
        <f t="shared" si="88"/>
        <v>#DIV/0!</v>
      </c>
    </row>
    <row r="71" spans="3:52">
      <c r="C71" s="4"/>
      <c r="D71" s="4"/>
      <c r="E71" s="4"/>
      <c r="F71" s="4"/>
      <c r="G71" s="55">
        <f t="shared" si="49"/>
        <v>-1.1208741258741391E-2</v>
      </c>
      <c r="H71" s="26"/>
      <c r="I71" s="25">
        <f>'Randament Mammo'!$I$18-4.5</f>
        <v>61.5</v>
      </c>
      <c r="J71" s="26"/>
      <c r="K71" s="25">
        <f t="shared" si="76"/>
        <v>0</v>
      </c>
      <c r="L71" s="25" t="e">
        <f>VLOOKUP(E71,'Tabele aux MGD'!B61:F71,IF(_CTF="Mo/Mo",2,IF(_CTF="Mo/Rh",3,IF(_CTF="Rh/Rh",4,5))),0)</f>
        <v>#N/A</v>
      </c>
      <c r="M71" s="25" t="e">
        <f t="shared" si="50"/>
        <v>#N/A</v>
      </c>
      <c r="N71" s="25" t="e">
        <f t="shared" si="51"/>
        <v>#N/A</v>
      </c>
      <c r="O71" s="25" t="e">
        <f t="shared" si="52"/>
        <v>#N/A</v>
      </c>
      <c r="P71" s="25" t="e">
        <f t="shared" si="53"/>
        <v>#N/A</v>
      </c>
      <c r="Q71" s="25" t="e">
        <f t="shared" si="54"/>
        <v>#N/A</v>
      </c>
      <c r="R71" s="25" t="e">
        <f t="shared" si="55"/>
        <v>#N/A</v>
      </c>
      <c r="S71" s="25" t="e">
        <f t="shared" si="56"/>
        <v>#N/A</v>
      </c>
      <c r="T71" s="25" t="e">
        <f t="shared" si="57"/>
        <v>#N/A</v>
      </c>
      <c r="U71" s="25" t="e">
        <f t="shared" si="77"/>
        <v>#VALUE!</v>
      </c>
      <c r="V71" s="25" t="e">
        <f t="shared" si="78"/>
        <v>#VALUE!</v>
      </c>
      <c r="W71" s="25" t="e">
        <f t="shared" si="79"/>
        <v>#VALUE!</v>
      </c>
      <c r="X71" s="26"/>
      <c r="Y71" s="85" t="e">
        <f t="shared" si="58"/>
        <v>#N/A</v>
      </c>
      <c r="Z71" s="85" t="e">
        <f t="shared" si="59"/>
        <v>#N/A</v>
      </c>
      <c r="AA71" s="85" t="e">
        <f t="shared" si="60"/>
        <v>#N/A</v>
      </c>
      <c r="AB71" s="85" t="e">
        <f t="shared" si="61"/>
        <v>#N/A</v>
      </c>
      <c r="AC71" s="85" t="e">
        <f t="shared" si="62"/>
        <v>#N/A</v>
      </c>
      <c r="AD71" s="85" t="e">
        <f t="shared" si="63"/>
        <v>#N/A</v>
      </c>
      <c r="AE71" s="85" t="e">
        <f t="shared" si="64"/>
        <v>#N/A</v>
      </c>
      <c r="AF71" s="85" t="e">
        <f t="shared" si="65"/>
        <v>#N/A</v>
      </c>
      <c r="AG71" s="85" t="e">
        <f t="shared" si="66"/>
        <v>#N/A</v>
      </c>
      <c r="AH71" s="85" t="e">
        <f t="shared" si="67"/>
        <v>#N/A</v>
      </c>
      <c r="AI71" s="85" t="e">
        <f t="shared" si="68"/>
        <v>#N/A</v>
      </c>
      <c r="AJ71" s="85" t="e">
        <f t="shared" si="69"/>
        <v>#N/A</v>
      </c>
      <c r="AK71" s="85" t="e">
        <f t="shared" si="80"/>
        <v>#VALUE!</v>
      </c>
      <c r="AL71" s="85" t="e">
        <f t="shared" si="81"/>
        <v>#VALUE!</v>
      </c>
      <c r="AM71" s="85" t="e">
        <f t="shared" si="82"/>
        <v>#VALUE!</v>
      </c>
      <c r="AN71" s="85" t="e">
        <f t="shared" si="83"/>
        <v>#N/A</v>
      </c>
      <c r="AO71" s="85" t="e">
        <f t="shared" si="70"/>
        <v>#N/A</v>
      </c>
      <c r="AP71" s="85" t="e">
        <f t="shared" si="71"/>
        <v>#N/A</v>
      </c>
      <c r="AQ71" s="85" t="e">
        <f t="shared" si="72"/>
        <v>#N/A</v>
      </c>
      <c r="AR71" s="85" t="e">
        <f t="shared" si="73"/>
        <v>#N/A</v>
      </c>
      <c r="AS71" s="85" t="e">
        <f t="shared" si="74"/>
        <v>#N/A</v>
      </c>
      <c r="AT71" s="85" t="e">
        <f t="shared" si="75"/>
        <v>#N/A</v>
      </c>
      <c r="AU71" s="85" t="e">
        <f t="shared" si="84"/>
        <v>#VALUE!</v>
      </c>
      <c r="AV71" s="85" t="e">
        <f t="shared" si="85"/>
        <v>#VALUE!</v>
      </c>
      <c r="AW71" s="85" t="e">
        <f t="shared" si="86"/>
        <v>#VALUE!</v>
      </c>
      <c r="AX71" s="25" t="e">
        <f t="shared" si="87"/>
        <v>#VALUE!</v>
      </c>
      <c r="AY71" s="25">
        <f t="shared" si="27"/>
        <v>1.0169999999999999</v>
      </c>
      <c r="AZ71" s="55" t="e">
        <f t="shared" si="88"/>
        <v>#DIV/0!</v>
      </c>
    </row>
    <row r="72" spans="3:52">
      <c r="C72" s="4"/>
      <c r="D72" s="4"/>
      <c r="E72" s="4"/>
      <c r="F72" s="4"/>
      <c r="G72" s="55">
        <f t="shared" si="49"/>
        <v>-1.1208741258741391E-2</v>
      </c>
      <c r="H72" s="26"/>
      <c r="I72" s="25">
        <f>'Randament Mammo'!$I$18-4.5</f>
        <v>61.5</v>
      </c>
      <c r="J72" s="26"/>
      <c r="K72" s="25">
        <f t="shared" si="76"/>
        <v>0</v>
      </c>
      <c r="L72" s="25" t="e">
        <f>VLOOKUP(E72,'Tabele aux MGD'!B62:F72,IF(_CTF="Mo/Mo",2,IF(_CTF="Mo/Rh",3,IF(_CTF="Rh/Rh",4,5))),0)</f>
        <v>#N/A</v>
      </c>
      <c r="M72" s="25" t="e">
        <f t="shared" si="50"/>
        <v>#N/A</v>
      </c>
      <c r="N72" s="25" t="e">
        <f t="shared" si="51"/>
        <v>#N/A</v>
      </c>
      <c r="O72" s="25" t="e">
        <f t="shared" si="52"/>
        <v>#N/A</v>
      </c>
      <c r="P72" s="25" t="e">
        <f t="shared" si="53"/>
        <v>#N/A</v>
      </c>
      <c r="Q72" s="25" t="e">
        <f t="shared" si="54"/>
        <v>#N/A</v>
      </c>
      <c r="R72" s="25" t="e">
        <f t="shared" si="55"/>
        <v>#N/A</v>
      </c>
      <c r="S72" s="25" t="e">
        <f t="shared" si="56"/>
        <v>#N/A</v>
      </c>
      <c r="T72" s="25" t="e">
        <f t="shared" si="57"/>
        <v>#N/A</v>
      </c>
      <c r="U72" s="25" t="e">
        <f t="shared" si="77"/>
        <v>#VALUE!</v>
      </c>
      <c r="V72" s="25" t="e">
        <f t="shared" si="78"/>
        <v>#VALUE!</v>
      </c>
      <c r="W72" s="25" t="e">
        <f t="shared" si="79"/>
        <v>#VALUE!</v>
      </c>
      <c r="X72" s="26"/>
      <c r="Y72" s="85" t="e">
        <f t="shared" si="58"/>
        <v>#N/A</v>
      </c>
      <c r="Z72" s="85" t="e">
        <f t="shared" si="59"/>
        <v>#N/A</v>
      </c>
      <c r="AA72" s="85" t="e">
        <f t="shared" si="60"/>
        <v>#N/A</v>
      </c>
      <c r="AB72" s="85" t="e">
        <f t="shared" si="61"/>
        <v>#N/A</v>
      </c>
      <c r="AC72" s="85" t="e">
        <f t="shared" si="62"/>
        <v>#N/A</v>
      </c>
      <c r="AD72" s="85" t="e">
        <f t="shared" si="63"/>
        <v>#N/A</v>
      </c>
      <c r="AE72" s="85" t="e">
        <f t="shared" si="64"/>
        <v>#N/A</v>
      </c>
      <c r="AF72" s="85" t="e">
        <f t="shared" si="65"/>
        <v>#N/A</v>
      </c>
      <c r="AG72" s="85" t="e">
        <f t="shared" si="66"/>
        <v>#N/A</v>
      </c>
      <c r="AH72" s="85" t="e">
        <f t="shared" si="67"/>
        <v>#N/A</v>
      </c>
      <c r="AI72" s="85" t="e">
        <f t="shared" si="68"/>
        <v>#N/A</v>
      </c>
      <c r="AJ72" s="85" t="e">
        <f t="shared" si="69"/>
        <v>#N/A</v>
      </c>
      <c r="AK72" s="85" t="e">
        <f t="shared" si="80"/>
        <v>#VALUE!</v>
      </c>
      <c r="AL72" s="85" t="e">
        <f t="shared" si="81"/>
        <v>#VALUE!</v>
      </c>
      <c r="AM72" s="85" t="e">
        <f t="shared" si="82"/>
        <v>#VALUE!</v>
      </c>
      <c r="AN72" s="85" t="e">
        <f t="shared" si="83"/>
        <v>#N/A</v>
      </c>
      <c r="AO72" s="85" t="e">
        <f t="shared" si="70"/>
        <v>#N/A</v>
      </c>
      <c r="AP72" s="85" t="e">
        <f t="shared" si="71"/>
        <v>#N/A</v>
      </c>
      <c r="AQ72" s="85" t="e">
        <f t="shared" si="72"/>
        <v>#N/A</v>
      </c>
      <c r="AR72" s="85" t="e">
        <f t="shared" si="73"/>
        <v>#N/A</v>
      </c>
      <c r="AS72" s="85" t="e">
        <f t="shared" si="74"/>
        <v>#N/A</v>
      </c>
      <c r="AT72" s="85" t="e">
        <f t="shared" si="75"/>
        <v>#N/A</v>
      </c>
      <c r="AU72" s="85" t="e">
        <f t="shared" si="84"/>
        <v>#VALUE!</v>
      </c>
      <c r="AV72" s="85" t="e">
        <f t="shared" si="85"/>
        <v>#VALUE!</v>
      </c>
      <c r="AW72" s="85" t="e">
        <f t="shared" si="86"/>
        <v>#VALUE!</v>
      </c>
      <c r="AX72" s="25" t="e">
        <f t="shared" si="87"/>
        <v>#VALUE!</v>
      </c>
      <c r="AY72" s="25">
        <f t="shared" si="27"/>
        <v>1.0169999999999999</v>
      </c>
      <c r="AZ72" s="55" t="e">
        <f t="shared" si="88"/>
        <v>#DIV/0!</v>
      </c>
    </row>
    <row r="73" spans="3:52">
      <c r="C73" s="4"/>
      <c r="D73" s="4"/>
      <c r="E73" s="4"/>
      <c r="F73" s="4"/>
      <c r="G73" s="55">
        <f t="shared" si="49"/>
        <v>-1.1208741258741391E-2</v>
      </c>
      <c r="H73" s="26"/>
      <c r="I73" s="25">
        <f>'Randament Mammo'!$I$18-4.5</f>
        <v>61.5</v>
      </c>
      <c r="J73" s="26"/>
      <c r="K73" s="25">
        <f t="shared" si="76"/>
        <v>0</v>
      </c>
      <c r="L73" s="25" t="e">
        <f>VLOOKUP(E73,'Tabele aux MGD'!B63:F73,IF(_CTF="Mo/Mo",2,IF(_CTF="Mo/Rh",3,IF(_CTF="Rh/Rh",4,5))),0)</f>
        <v>#N/A</v>
      </c>
      <c r="M73" s="25" t="e">
        <f t="shared" si="50"/>
        <v>#N/A</v>
      </c>
      <c r="N73" s="25" t="e">
        <f t="shared" si="51"/>
        <v>#N/A</v>
      </c>
      <c r="O73" s="25" t="e">
        <f t="shared" si="52"/>
        <v>#N/A</v>
      </c>
      <c r="P73" s="25" t="e">
        <f t="shared" si="53"/>
        <v>#N/A</v>
      </c>
      <c r="Q73" s="25" t="e">
        <f t="shared" si="54"/>
        <v>#N/A</v>
      </c>
      <c r="R73" s="25" t="e">
        <f t="shared" si="55"/>
        <v>#N/A</v>
      </c>
      <c r="S73" s="25" t="e">
        <f t="shared" si="56"/>
        <v>#N/A</v>
      </c>
      <c r="T73" s="25" t="e">
        <f t="shared" si="57"/>
        <v>#N/A</v>
      </c>
      <c r="U73" s="25" t="e">
        <f t="shared" si="77"/>
        <v>#VALUE!</v>
      </c>
      <c r="V73" s="25" t="e">
        <f t="shared" si="78"/>
        <v>#VALUE!</v>
      </c>
      <c r="W73" s="25" t="e">
        <f t="shared" si="79"/>
        <v>#VALUE!</v>
      </c>
      <c r="X73" s="26"/>
      <c r="Y73" s="85" t="e">
        <f t="shared" si="58"/>
        <v>#N/A</v>
      </c>
      <c r="Z73" s="85" t="e">
        <f t="shared" si="59"/>
        <v>#N/A</v>
      </c>
      <c r="AA73" s="85" t="e">
        <f t="shared" si="60"/>
        <v>#N/A</v>
      </c>
      <c r="AB73" s="85" t="e">
        <f t="shared" si="61"/>
        <v>#N/A</v>
      </c>
      <c r="AC73" s="85" t="e">
        <f t="shared" si="62"/>
        <v>#N/A</v>
      </c>
      <c r="AD73" s="85" t="e">
        <f t="shared" si="63"/>
        <v>#N/A</v>
      </c>
      <c r="AE73" s="85" t="e">
        <f t="shared" si="64"/>
        <v>#N/A</v>
      </c>
      <c r="AF73" s="85" t="e">
        <f t="shared" si="65"/>
        <v>#N/A</v>
      </c>
      <c r="AG73" s="85" t="e">
        <f t="shared" si="66"/>
        <v>#N/A</v>
      </c>
      <c r="AH73" s="85" t="e">
        <f t="shared" si="67"/>
        <v>#N/A</v>
      </c>
      <c r="AI73" s="85" t="e">
        <f t="shared" si="68"/>
        <v>#N/A</v>
      </c>
      <c r="AJ73" s="85" t="e">
        <f t="shared" si="69"/>
        <v>#N/A</v>
      </c>
      <c r="AK73" s="85" t="e">
        <f t="shared" si="80"/>
        <v>#VALUE!</v>
      </c>
      <c r="AL73" s="85" t="e">
        <f t="shared" si="81"/>
        <v>#VALUE!</v>
      </c>
      <c r="AM73" s="85" t="e">
        <f t="shared" si="82"/>
        <v>#VALUE!</v>
      </c>
      <c r="AN73" s="85" t="e">
        <f t="shared" si="83"/>
        <v>#N/A</v>
      </c>
      <c r="AO73" s="85" t="e">
        <f t="shared" si="70"/>
        <v>#N/A</v>
      </c>
      <c r="AP73" s="85" t="e">
        <f t="shared" si="71"/>
        <v>#N/A</v>
      </c>
      <c r="AQ73" s="85" t="e">
        <f t="shared" si="72"/>
        <v>#N/A</v>
      </c>
      <c r="AR73" s="85" t="e">
        <f t="shared" si="73"/>
        <v>#N/A</v>
      </c>
      <c r="AS73" s="85" t="e">
        <f t="shared" si="74"/>
        <v>#N/A</v>
      </c>
      <c r="AT73" s="85" t="e">
        <f t="shared" si="75"/>
        <v>#N/A</v>
      </c>
      <c r="AU73" s="85" t="e">
        <f t="shared" si="84"/>
        <v>#VALUE!</v>
      </c>
      <c r="AV73" s="85" t="e">
        <f t="shared" si="85"/>
        <v>#VALUE!</v>
      </c>
      <c r="AW73" s="85" t="e">
        <f t="shared" si="86"/>
        <v>#VALUE!</v>
      </c>
      <c r="AX73" s="25" t="e">
        <f t="shared" si="87"/>
        <v>#VALUE!</v>
      </c>
      <c r="AY73" s="25">
        <f t="shared" si="27"/>
        <v>1.0169999999999999</v>
      </c>
      <c r="AZ73" s="55" t="e">
        <f t="shared" si="88"/>
        <v>#DIV/0!</v>
      </c>
    </row>
    <row r="74" spans="3:52">
      <c r="C74" s="4"/>
      <c r="D74" s="4"/>
      <c r="E74" s="4"/>
      <c r="F74" s="4"/>
      <c r="G74" s="55">
        <f t="shared" si="49"/>
        <v>-1.1208741258741391E-2</v>
      </c>
      <c r="H74" s="26"/>
      <c r="I74" s="25">
        <f>'Randament Mammo'!$I$18-4.5</f>
        <v>61.5</v>
      </c>
      <c r="J74" s="26"/>
      <c r="K74" s="25">
        <f t="shared" si="76"/>
        <v>0</v>
      </c>
      <c r="L74" s="25" t="e">
        <f>VLOOKUP(E74,'Tabele aux MGD'!B64:F74,IF(_CTF="Mo/Mo",2,IF(_CTF="Mo/Rh",3,IF(_CTF="Rh/Rh",4,5))),0)</f>
        <v>#N/A</v>
      </c>
      <c r="M74" s="25" t="e">
        <f t="shared" si="50"/>
        <v>#N/A</v>
      </c>
      <c r="N74" s="25" t="e">
        <f t="shared" si="51"/>
        <v>#N/A</v>
      </c>
      <c r="O74" s="25" t="e">
        <f t="shared" si="52"/>
        <v>#N/A</v>
      </c>
      <c r="P74" s="25" t="e">
        <f t="shared" si="53"/>
        <v>#N/A</v>
      </c>
      <c r="Q74" s="25" t="e">
        <f t="shared" si="54"/>
        <v>#N/A</v>
      </c>
      <c r="R74" s="25" t="e">
        <f t="shared" si="55"/>
        <v>#N/A</v>
      </c>
      <c r="S74" s="25" t="e">
        <f t="shared" si="56"/>
        <v>#N/A</v>
      </c>
      <c r="T74" s="25" t="e">
        <f t="shared" si="57"/>
        <v>#N/A</v>
      </c>
      <c r="U74" s="25" t="e">
        <f t="shared" si="77"/>
        <v>#VALUE!</v>
      </c>
      <c r="V74" s="25" t="e">
        <f t="shared" si="78"/>
        <v>#VALUE!</v>
      </c>
      <c r="W74" s="25" t="e">
        <f t="shared" si="79"/>
        <v>#VALUE!</v>
      </c>
      <c r="X74" s="26"/>
      <c r="Y74" s="85" t="e">
        <f t="shared" si="58"/>
        <v>#N/A</v>
      </c>
      <c r="Z74" s="85" t="e">
        <f t="shared" si="59"/>
        <v>#N/A</v>
      </c>
      <c r="AA74" s="85" t="e">
        <f t="shared" si="60"/>
        <v>#N/A</v>
      </c>
      <c r="AB74" s="85" t="e">
        <f t="shared" si="61"/>
        <v>#N/A</v>
      </c>
      <c r="AC74" s="85" t="e">
        <f t="shared" si="62"/>
        <v>#N/A</v>
      </c>
      <c r="AD74" s="85" t="e">
        <f t="shared" si="63"/>
        <v>#N/A</v>
      </c>
      <c r="AE74" s="85" t="e">
        <f t="shared" si="64"/>
        <v>#N/A</v>
      </c>
      <c r="AF74" s="85" t="e">
        <f t="shared" si="65"/>
        <v>#N/A</v>
      </c>
      <c r="AG74" s="85" t="e">
        <f t="shared" si="66"/>
        <v>#N/A</v>
      </c>
      <c r="AH74" s="85" t="e">
        <f t="shared" si="67"/>
        <v>#N/A</v>
      </c>
      <c r="AI74" s="85" t="e">
        <f t="shared" si="68"/>
        <v>#N/A</v>
      </c>
      <c r="AJ74" s="85" t="e">
        <f t="shared" si="69"/>
        <v>#N/A</v>
      </c>
      <c r="AK74" s="85" t="e">
        <f t="shared" si="80"/>
        <v>#VALUE!</v>
      </c>
      <c r="AL74" s="85" t="e">
        <f t="shared" si="81"/>
        <v>#VALUE!</v>
      </c>
      <c r="AM74" s="85" t="e">
        <f t="shared" si="82"/>
        <v>#VALUE!</v>
      </c>
      <c r="AN74" s="85" t="e">
        <f t="shared" si="83"/>
        <v>#N/A</v>
      </c>
      <c r="AO74" s="85" t="e">
        <f t="shared" si="70"/>
        <v>#N/A</v>
      </c>
      <c r="AP74" s="85" t="e">
        <f t="shared" si="71"/>
        <v>#N/A</v>
      </c>
      <c r="AQ74" s="85" t="e">
        <f t="shared" si="72"/>
        <v>#N/A</v>
      </c>
      <c r="AR74" s="85" t="e">
        <f t="shared" si="73"/>
        <v>#N/A</v>
      </c>
      <c r="AS74" s="85" t="e">
        <f t="shared" si="74"/>
        <v>#N/A</v>
      </c>
      <c r="AT74" s="85" t="e">
        <f t="shared" si="75"/>
        <v>#N/A</v>
      </c>
      <c r="AU74" s="85" t="e">
        <f t="shared" si="84"/>
        <v>#VALUE!</v>
      </c>
      <c r="AV74" s="85" t="e">
        <f t="shared" si="85"/>
        <v>#VALUE!</v>
      </c>
      <c r="AW74" s="85" t="e">
        <f t="shared" si="86"/>
        <v>#VALUE!</v>
      </c>
      <c r="AX74" s="25" t="e">
        <f t="shared" si="87"/>
        <v>#VALUE!</v>
      </c>
      <c r="AY74" s="25">
        <f t="shared" si="27"/>
        <v>1.0169999999999999</v>
      </c>
      <c r="AZ74" s="55" t="e">
        <f t="shared" si="88"/>
        <v>#DIV/0!</v>
      </c>
    </row>
    <row r="75" spans="3:52">
      <c r="C75" s="4"/>
      <c r="D75" s="4"/>
      <c r="E75" s="4"/>
      <c r="F75" s="4"/>
      <c r="G75" s="55">
        <f t="shared" si="49"/>
        <v>-1.1208741258741391E-2</v>
      </c>
      <c r="H75" s="26"/>
      <c r="I75" s="25">
        <f>'Randament Mammo'!$I$18-4.5</f>
        <v>61.5</v>
      </c>
      <c r="J75" s="26"/>
      <c r="K75" s="25">
        <f t="shared" si="76"/>
        <v>0</v>
      </c>
      <c r="L75" s="25" t="e">
        <f>VLOOKUP(E75,'Tabele aux MGD'!B65:F75,IF(_CTF="Mo/Mo",2,IF(_CTF="Mo/Rh",3,IF(_CTF="Rh/Rh",4,5))),0)</f>
        <v>#N/A</v>
      </c>
      <c r="M75" s="25" t="e">
        <f t="shared" si="50"/>
        <v>#N/A</v>
      </c>
      <c r="N75" s="25" t="e">
        <f t="shared" si="51"/>
        <v>#N/A</v>
      </c>
      <c r="O75" s="25" t="e">
        <f t="shared" si="52"/>
        <v>#N/A</v>
      </c>
      <c r="P75" s="25" t="e">
        <f t="shared" si="53"/>
        <v>#N/A</v>
      </c>
      <c r="Q75" s="25" t="e">
        <f t="shared" si="54"/>
        <v>#N/A</v>
      </c>
      <c r="R75" s="25" t="e">
        <f t="shared" si="55"/>
        <v>#N/A</v>
      </c>
      <c r="S75" s="25" t="e">
        <f t="shared" si="56"/>
        <v>#N/A</v>
      </c>
      <c r="T75" s="25" t="e">
        <f t="shared" si="57"/>
        <v>#N/A</v>
      </c>
      <c r="U75" s="25" t="e">
        <f t="shared" si="77"/>
        <v>#VALUE!</v>
      </c>
      <c r="V75" s="25" t="e">
        <f t="shared" si="78"/>
        <v>#VALUE!</v>
      </c>
      <c r="W75" s="25" t="e">
        <f t="shared" si="79"/>
        <v>#VALUE!</v>
      </c>
      <c r="X75" s="26"/>
      <c r="Y75" s="85" t="e">
        <f t="shared" si="58"/>
        <v>#N/A</v>
      </c>
      <c r="Z75" s="85" t="e">
        <f t="shared" si="59"/>
        <v>#N/A</v>
      </c>
      <c r="AA75" s="85" t="e">
        <f t="shared" si="60"/>
        <v>#N/A</v>
      </c>
      <c r="AB75" s="85" t="e">
        <f t="shared" si="61"/>
        <v>#N/A</v>
      </c>
      <c r="AC75" s="85" t="e">
        <f t="shared" si="62"/>
        <v>#N/A</v>
      </c>
      <c r="AD75" s="85" t="e">
        <f t="shared" si="63"/>
        <v>#N/A</v>
      </c>
      <c r="AE75" s="85" t="e">
        <f t="shared" si="64"/>
        <v>#N/A</v>
      </c>
      <c r="AF75" s="85" t="e">
        <f t="shared" si="65"/>
        <v>#N/A</v>
      </c>
      <c r="AG75" s="85" t="e">
        <f t="shared" si="66"/>
        <v>#N/A</v>
      </c>
      <c r="AH75" s="85" t="e">
        <f t="shared" si="67"/>
        <v>#N/A</v>
      </c>
      <c r="AI75" s="85" t="e">
        <f t="shared" si="68"/>
        <v>#N/A</v>
      </c>
      <c r="AJ75" s="85" t="e">
        <f t="shared" si="69"/>
        <v>#N/A</v>
      </c>
      <c r="AK75" s="85" t="e">
        <f t="shared" si="80"/>
        <v>#VALUE!</v>
      </c>
      <c r="AL75" s="85" t="e">
        <f t="shared" si="81"/>
        <v>#VALUE!</v>
      </c>
      <c r="AM75" s="85" t="e">
        <f t="shared" si="82"/>
        <v>#VALUE!</v>
      </c>
      <c r="AN75" s="85" t="e">
        <f t="shared" si="83"/>
        <v>#N/A</v>
      </c>
      <c r="AO75" s="85" t="e">
        <f t="shared" si="70"/>
        <v>#N/A</v>
      </c>
      <c r="AP75" s="85" t="e">
        <f t="shared" si="71"/>
        <v>#N/A</v>
      </c>
      <c r="AQ75" s="85" t="e">
        <f t="shared" si="72"/>
        <v>#N/A</v>
      </c>
      <c r="AR75" s="85" t="e">
        <f t="shared" si="73"/>
        <v>#N/A</v>
      </c>
      <c r="AS75" s="85" t="e">
        <f t="shared" si="74"/>
        <v>#N/A</v>
      </c>
      <c r="AT75" s="85" t="e">
        <f t="shared" si="75"/>
        <v>#N/A</v>
      </c>
      <c r="AU75" s="85" t="e">
        <f t="shared" si="84"/>
        <v>#VALUE!</v>
      </c>
      <c r="AV75" s="85" t="e">
        <f t="shared" si="85"/>
        <v>#VALUE!</v>
      </c>
      <c r="AW75" s="85" t="e">
        <f t="shared" si="86"/>
        <v>#VALUE!</v>
      </c>
      <c r="AX75" s="25" t="e">
        <f t="shared" si="87"/>
        <v>#VALUE!</v>
      </c>
      <c r="AY75" s="25">
        <f t="shared" si="27"/>
        <v>1.0169999999999999</v>
      </c>
      <c r="AZ75" s="55" t="e">
        <f t="shared" si="88"/>
        <v>#DIV/0!</v>
      </c>
    </row>
    <row r="76" spans="3:52">
      <c r="C76" s="4"/>
      <c r="D76" s="4"/>
      <c r="E76" s="4"/>
      <c r="F76" s="4"/>
      <c r="G76" s="55">
        <f t="shared" si="49"/>
        <v>-1.1208741258741391E-2</v>
      </c>
      <c r="H76" s="26"/>
      <c r="I76" s="25">
        <f>'Randament Mammo'!$I$18-4.5</f>
        <v>61.5</v>
      </c>
      <c r="J76" s="26"/>
      <c r="K76" s="25">
        <f t="shared" si="76"/>
        <v>0</v>
      </c>
      <c r="L76" s="25" t="e">
        <f>VLOOKUP(E76,'Tabele aux MGD'!B66:F76,IF(_CTF="Mo/Mo",2,IF(_CTF="Mo/Rh",3,IF(_CTF="Rh/Rh",4,5))),0)</f>
        <v>#N/A</v>
      </c>
      <c r="M76" s="25" t="e">
        <f t="shared" si="50"/>
        <v>#N/A</v>
      </c>
      <c r="N76" s="25" t="e">
        <f t="shared" si="51"/>
        <v>#N/A</v>
      </c>
      <c r="O76" s="25" t="e">
        <f t="shared" si="52"/>
        <v>#N/A</v>
      </c>
      <c r="P76" s="25" t="e">
        <f t="shared" si="53"/>
        <v>#N/A</v>
      </c>
      <c r="Q76" s="25" t="e">
        <f t="shared" si="54"/>
        <v>#N/A</v>
      </c>
      <c r="R76" s="25" t="e">
        <f t="shared" si="55"/>
        <v>#N/A</v>
      </c>
      <c r="S76" s="25" t="e">
        <f t="shared" si="56"/>
        <v>#N/A</v>
      </c>
      <c r="T76" s="25" t="e">
        <f t="shared" si="57"/>
        <v>#N/A</v>
      </c>
      <c r="U76" s="25" t="e">
        <f t="shared" si="77"/>
        <v>#VALUE!</v>
      </c>
      <c r="V76" s="25" t="e">
        <f t="shared" si="78"/>
        <v>#VALUE!</v>
      </c>
      <c r="W76" s="25" t="e">
        <f t="shared" si="79"/>
        <v>#VALUE!</v>
      </c>
      <c r="X76" s="26"/>
      <c r="Y76" s="85" t="e">
        <f t="shared" si="58"/>
        <v>#N/A</v>
      </c>
      <c r="Z76" s="85" t="e">
        <f t="shared" si="59"/>
        <v>#N/A</v>
      </c>
      <c r="AA76" s="85" t="e">
        <f t="shared" si="60"/>
        <v>#N/A</v>
      </c>
      <c r="AB76" s="85" t="e">
        <f t="shared" si="61"/>
        <v>#N/A</v>
      </c>
      <c r="AC76" s="85" t="e">
        <f t="shared" si="62"/>
        <v>#N/A</v>
      </c>
      <c r="AD76" s="85" t="e">
        <f t="shared" si="63"/>
        <v>#N/A</v>
      </c>
      <c r="AE76" s="85" t="e">
        <f t="shared" si="64"/>
        <v>#N/A</v>
      </c>
      <c r="AF76" s="85" t="e">
        <f t="shared" si="65"/>
        <v>#N/A</v>
      </c>
      <c r="AG76" s="85" t="e">
        <f t="shared" si="66"/>
        <v>#N/A</v>
      </c>
      <c r="AH76" s="85" t="e">
        <f t="shared" si="67"/>
        <v>#N/A</v>
      </c>
      <c r="AI76" s="85" t="e">
        <f t="shared" si="68"/>
        <v>#N/A</v>
      </c>
      <c r="AJ76" s="85" t="e">
        <f t="shared" si="69"/>
        <v>#N/A</v>
      </c>
      <c r="AK76" s="85" t="e">
        <f t="shared" si="80"/>
        <v>#VALUE!</v>
      </c>
      <c r="AL76" s="85" t="e">
        <f t="shared" si="81"/>
        <v>#VALUE!</v>
      </c>
      <c r="AM76" s="85" t="e">
        <f t="shared" si="82"/>
        <v>#VALUE!</v>
      </c>
      <c r="AN76" s="85" t="e">
        <f t="shared" si="83"/>
        <v>#N/A</v>
      </c>
      <c r="AO76" s="85" t="e">
        <f t="shared" si="70"/>
        <v>#N/A</v>
      </c>
      <c r="AP76" s="85" t="e">
        <f t="shared" si="71"/>
        <v>#N/A</v>
      </c>
      <c r="AQ76" s="85" t="e">
        <f t="shared" si="72"/>
        <v>#N/A</v>
      </c>
      <c r="AR76" s="85" t="e">
        <f t="shared" si="73"/>
        <v>#N/A</v>
      </c>
      <c r="AS76" s="85" t="e">
        <f t="shared" si="74"/>
        <v>#N/A</v>
      </c>
      <c r="AT76" s="85" t="e">
        <f t="shared" si="75"/>
        <v>#N/A</v>
      </c>
      <c r="AU76" s="85" t="e">
        <f t="shared" si="84"/>
        <v>#VALUE!</v>
      </c>
      <c r="AV76" s="85" t="e">
        <f t="shared" si="85"/>
        <v>#VALUE!</v>
      </c>
      <c r="AW76" s="85" t="e">
        <f t="shared" si="86"/>
        <v>#VALUE!</v>
      </c>
      <c r="AX76" s="25" t="e">
        <f t="shared" si="87"/>
        <v>#VALUE!</v>
      </c>
      <c r="AY76" s="25">
        <f t="shared" si="27"/>
        <v>1.0169999999999999</v>
      </c>
      <c r="AZ76" s="55" t="e">
        <f t="shared" si="88"/>
        <v>#DIV/0!</v>
      </c>
    </row>
    <row r="77" spans="3:52">
      <c r="C77" s="4"/>
      <c r="D77" s="4"/>
      <c r="E77" s="4"/>
      <c r="F77" s="4"/>
      <c r="G77" s="55">
        <f t="shared" si="49"/>
        <v>-1.1208741258741391E-2</v>
      </c>
      <c r="H77" s="26"/>
      <c r="I77" s="25">
        <f>'Randament Mammo'!$I$18-4.5</f>
        <v>61.5</v>
      </c>
      <c r="J77" s="26"/>
      <c r="K77" s="25">
        <f t="shared" si="76"/>
        <v>0</v>
      </c>
      <c r="L77" s="25" t="e">
        <f>VLOOKUP(E77,'Tabele aux MGD'!B67:F77,IF(_CTF="Mo/Mo",2,IF(_CTF="Mo/Rh",3,IF(_CTF="Rh/Rh",4,5))),0)</f>
        <v>#N/A</v>
      </c>
      <c r="M77" s="25" t="e">
        <f t="shared" si="50"/>
        <v>#N/A</v>
      </c>
      <c r="N77" s="25" t="e">
        <f t="shared" si="51"/>
        <v>#N/A</v>
      </c>
      <c r="O77" s="25" t="e">
        <f t="shared" si="52"/>
        <v>#N/A</v>
      </c>
      <c r="P77" s="25" t="e">
        <f t="shared" si="53"/>
        <v>#N/A</v>
      </c>
      <c r="Q77" s="25" t="e">
        <f t="shared" si="54"/>
        <v>#N/A</v>
      </c>
      <c r="R77" s="25" t="e">
        <f t="shared" si="55"/>
        <v>#N/A</v>
      </c>
      <c r="S77" s="25" t="e">
        <f t="shared" si="56"/>
        <v>#N/A</v>
      </c>
      <c r="T77" s="25" t="e">
        <f t="shared" si="57"/>
        <v>#N/A</v>
      </c>
      <c r="U77" s="25" t="e">
        <f t="shared" si="77"/>
        <v>#VALUE!</v>
      </c>
      <c r="V77" s="25" t="e">
        <f t="shared" si="78"/>
        <v>#VALUE!</v>
      </c>
      <c r="W77" s="25" t="e">
        <f t="shared" si="79"/>
        <v>#VALUE!</v>
      </c>
      <c r="X77" s="26"/>
      <c r="Y77" s="85" t="e">
        <f t="shared" si="58"/>
        <v>#N/A</v>
      </c>
      <c r="Z77" s="85" t="e">
        <f t="shared" si="59"/>
        <v>#N/A</v>
      </c>
      <c r="AA77" s="85" t="e">
        <f t="shared" si="60"/>
        <v>#N/A</v>
      </c>
      <c r="AB77" s="85" t="e">
        <f t="shared" si="61"/>
        <v>#N/A</v>
      </c>
      <c r="AC77" s="85" t="e">
        <f t="shared" si="62"/>
        <v>#N/A</v>
      </c>
      <c r="AD77" s="85" t="e">
        <f t="shared" si="63"/>
        <v>#N/A</v>
      </c>
      <c r="AE77" s="85" t="e">
        <f t="shared" si="64"/>
        <v>#N/A</v>
      </c>
      <c r="AF77" s="85" t="e">
        <f t="shared" si="65"/>
        <v>#N/A</v>
      </c>
      <c r="AG77" s="85" t="e">
        <f t="shared" si="66"/>
        <v>#N/A</v>
      </c>
      <c r="AH77" s="85" t="e">
        <f t="shared" si="67"/>
        <v>#N/A</v>
      </c>
      <c r="AI77" s="85" t="e">
        <f t="shared" si="68"/>
        <v>#N/A</v>
      </c>
      <c r="AJ77" s="85" t="e">
        <f t="shared" si="69"/>
        <v>#N/A</v>
      </c>
      <c r="AK77" s="85" t="e">
        <f t="shared" si="80"/>
        <v>#VALUE!</v>
      </c>
      <c r="AL77" s="85" t="e">
        <f t="shared" si="81"/>
        <v>#VALUE!</v>
      </c>
      <c r="AM77" s="85" t="e">
        <f t="shared" si="82"/>
        <v>#VALUE!</v>
      </c>
      <c r="AN77" s="85" t="e">
        <f t="shared" si="83"/>
        <v>#N/A</v>
      </c>
      <c r="AO77" s="85" t="e">
        <f t="shared" si="70"/>
        <v>#N/A</v>
      </c>
      <c r="AP77" s="85" t="e">
        <f t="shared" si="71"/>
        <v>#N/A</v>
      </c>
      <c r="AQ77" s="85" t="e">
        <f t="shared" si="72"/>
        <v>#N/A</v>
      </c>
      <c r="AR77" s="85" t="e">
        <f t="shared" si="73"/>
        <v>#N/A</v>
      </c>
      <c r="AS77" s="85" t="e">
        <f t="shared" si="74"/>
        <v>#N/A</v>
      </c>
      <c r="AT77" s="85" t="e">
        <f t="shared" si="75"/>
        <v>#N/A</v>
      </c>
      <c r="AU77" s="85" t="e">
        <f t="shared" si="84"/>
        <v>#VALUE!</v>
      </c>
      <c r="AV77" s="85" t="e">
        <f t="shared" si="85"/>
        <v>#VALUE!</v>
      </c>
      <c r="AW77" s="85" t="e">
        <f t="shared" si="86"/>
        <v>#VALUE!</v>
      </c>
      <c r="AX77" s="25" t="e">
        <f t="shared" si="87"/>
        <v>#VALUE!</v>
      </c>
      <c r="AY77" s="25">
        <f t="shared" si="27"/>
        <v>1.0169999999999999</v>
      </c>
      <c r="AZ77" s="55" t="e">
        <f t="shared" si="88"/>
        <v>#DIV/0!</v>
      </c>
    </row>
    <row r="78" spans="3:52">
      <c r="C78" s="4"/>
      <c r="D78" s="4"/>
      <c r="E78" s="4"/>
      <c r="F78" s="4"/>
      <c r="G78" s="55">
        <f t="shared" si="49"/>
        <v>-1.1208741258741391E-2</v>
      </c>
      <c r="H78" s="26"/>
      <c r="I78" s="25">
        <f>'Randament Mammo'!$I$18-4.5</f>
        <v>61.5</v>
      </c>
      <c r="J78" s="26"/>
      <c r="K78" s="25">
        <f t="shared" si="76"/>
        <v>0</v>
      </c>
      <c r="L78" s="25" t="e">
        <f>VLOOKUP(E78,'Tabele aux MGD'!B68:F78,IF(_CTF="Mo/Mo",2,IF(_CTF="Mo/Rh",3,IF(_CTF="Rh/Rh",4,5))),0)</f>
        <v>#N/A</v>
      </c>
      <c r="M78" s="25" t="e">
        <f t="shared" si="50"/>
        <v>#N/A</v>
      </c>
      <c r="N78" s="25" t="e">
        <f t="shared" si="51"/>
        <v>#N/A</v>
      </c>
      <c r="O78" s="25" t="e">
        <f t="shared" si="52"/>
        <v>#N/A</v>
      </c>
      <c r="P78" s="25" t="e">
        <f t="shared" si="53"/>
        <v>#N/A</v>
      </c>
      <c r="Q78" s="25" t="e">
        <f t="shared" si="54"/>
        <v>#N/A</v>
      </c>
      <c r="R78" s="25" t="e">
        <f t="shared" si="55"/>
        <v>#N/A</v>
      </c>
      <c r="S78" s="25" t="e">
        <f t="shared" si="56"/>
        <v>#N/A</v>
      </c>
      <c r="T78" s="25" t="e">
        <f t="shared" si="57"/>
        <v>#N/A</v>
      </c>
      <c r="U78" s="25" t="e">
        <f t="shared" si="77"/>
        <v>#VALUE!</v>
      </c>
      <c r="V78" s="25" t="e">
        <f t="shared" si="78"/>
        <v>#VALUE!</v>
      </c>
      <c r="W78" s="25" t="e">
        <f t="shared" si="79"/>
        <v>#VALUE!</v>
      </c>
      <c r="X78" s="26"/>
      <c r="Y78" s="85" t="e">
        <f t="shared" si="58"/>
        <v>#N/A</v>
      </c>
      <c r="Z78" s="85" t="e">
        <f t="shared" si="59"/>
        <v>#N/A</v>
      </c>
      <c r="AA78" s="85" t="e">
        <f t="shared" si="60"/>
        <v>#N/A</v>
      </c>
      <c r="AB78" s="85" t="e">
        <f t="shared" si="61"/>
        <v>#N/A</v>
      </c>
      <c r="AC78" s="85" t="e">
        <f t="shared" si="62"/>
        <v>#N/A</v>
      </c>
      <c r="AD78" s="85" t="e">
        <f t="shared" si="63"/>
        <v>#N/A</v>
      </c>
      <c r="AE78" s="85" t="e">
        <f t="shared" si="64"/>
        <v>#N/A</v>
      </c>
      <c r="AF78" s="85" t="e">
        <f t="shared" si="65"/>
        <v>#N/A</v>
      </c>
      <c r="AG78" s="85" t="e">
        <f t="shared" si="66"/>
        <v>#N/A</v>
      </c>
      <c r="AH78" s="85" t="e">
        <f t="shared" si="67"/>
        <v>#N/A</v>
      </c>
      <c r="AI78" s="85" t="e">
        <f t="shared" si="68"/>
        <v>#N/A</v>
      </c>
      <c r="AJ78" s="85" t="e">
        <f t="shared" si="69"/>
        <v>#N/A</v>
      </c>
      <c r="AK78" s="85" t="e">
        <f t="shared" si="80"/>
        <v>#VALUE!</v>
      </c>
      <c r="AL78" s="85" t="e">
        <f t="shared" si="81"/>
        <v>#VALUE!</v>
      </c>
      <c r="AM78" s="85" t="e">
        <f t="shared" si="82"/>
        <v>#VALUE!</v>
      </c>
      <c r="AN78" s="85" t="e">
        <f t="shared" si="83"/>
        <v>#N/A</v>
      </c>
      <c r="AO78" s="85" t="e">
        <f t="shared" si="70"/>
        <v>#N/A</v>
      </c>
      <c r="AP78" s="85" t="e">
        <f t="shared" si="71"/>
        <v>#N/A</v>
      </c>
      <c r="AQ78" s="85" t="e">
        <f t="shared" si="72"/>
        <v>#N/A</v>
      </c>
      <c r="AR78" s="85" t="e">
        <f t="shared" si="73"/>
        <v>#N/A</v>
      </c>
      <c r="AS78" s="85" t="e">
        <f t="shared" si="74"/>
        <v>#N/A</v>
      </c>
      <c r="AT78" s="85" t="e">
        <f t="shared" si="75"/>
        <v>#N/A</v>
      </c>
      <c r="AU78" s="85" t="e">
        <f t="shared" si="84"/>
        <v>#VALUE!</v>
      </c>
      <c r="AV78" s="85" t="e">
        <f t="shared" si="85"/>
        <v>#VALUE!</v>
      </c>
      <c r="AW78" s="85" t="e">
        <f t="shared" si="86"/>
        <v>#VALUE!</v>
      </c>
      <c r="AX78" s="25" t="e">
        <f t="shared" si="87"/>
        <v>#VALUE!</v>
      </c>
      <c r="AY78" s="25">
        <f t="shared" si="27"/>
        <v>1.0169999999999999</v>
      </c>
      <c r="AZ78" s="55" t="e">
        <f t="shared" si="88"/>
        <v>#DIV/0!</v>
      </c>
    </row>
    <row r="79" spans="3:52">
      <c r="C79" s="4"/>
      <c r="D79" s="4"/>
      <c r="E79" s="4"/>
      <c r="F79" s="4"/>
      <c r="G79" s="55">
        <f t="shared" si="49"/>
        <v>-1.1208741258741391E-2</v>
      </c>
      <c r="H79" s="26"/>
      <c r="I79" s="25">
        <f>'Randament Mammo'!$I$18-4.5</f>
        <v>61.5</v>
      </c>
      <c r="J79" s="26"/>
      <c r="K79" s="25">
        <f t="shared" si="76"/>
        <v>0</v>
      </c>
      <c r="L79" s="25" t="e">
        <f>VLOOKUP(E79,'Tabele aux MGD'!B69:F79,IF(_CTF="Mo/Mo",2,IF(_CTF="Mo/Rh",3,IF(_CTF="Rh/Rh",4,5))),0)</f>
        <v>#N/A</v>
      </c>
      <c r="M79" s="25" t="e">
        <f t="shared" si="50"/>
        <v>#N/A</v>
      </c>
      <c r="N79" s="25" t="e">
        <f t="shared" si="51"/>
        <v>#N/A</v>
      </c>
      <c r="O79" s="25" t="e">
        <f t="shared" si="52"/>
        <v>#N/A</v>
      </c>
      <c r="P79" s="25" t="e">
        <f t="shared" si="53"/>
        <v>#N/A</v>
      </c>
      <c r="Q79" s="25" t="e">
        <f t="shared" si="54"/>
        <v>#N/A</v>
      </c>
      <c r="R79" s="25" t="e">
        <f t="shared" si="55"/>
        <v>#N/A</v>
      </c>
      <c r="S79" s="25" t="e">
        <f t="shared" si="56"/>
        <v>#N/A</v>
      </c>
      <c r="T79" s="25" t="e">
        <f t="shared" si="57"/>
        <v>#N/A</v>
      </c>
      <c r="U79" s="25" t="e">
        <f t="shared" si="77"/>
        <v>#VALUE!</v>
      </c>
      <c r="V79" s="25" t="e">
        <f t="shared" si="78"/>
        <v>#VALUE!</v>
      </c>
      <c r="W79" s="25" t="e">
        <f t="shared" si="79"/>
        <v>#VALUE!</v>
      </c>
      <c r="X79" s="26"/>
      <c r="Y79" s="85" t="e">
        <f t="shared" si="58"/>
        <v>#N/A</v>
      </c>
      <c r="Z79" s="85" t="e">
        <f t="shared" si="59"/>
        <v>#N/A</v>
      </c>
      <c r="AA79" s="85" t="e">
        <f t="shared" si="60"/>
        <v>#N/A</v>
      </c>
      <c r="AB79" s="85" t="e">
        <f t="shared" si="61"/>
        <v>#N/A</v>
      </c>
      <c r="AC79" s="85" t="e">
        <f t="shared" si="62"/>
        <v>#N/A</v>
      </c>
      <c r="AD79" s="85" t="e">
        <f t="shared" si="63"/>
        <v>#N/A</v>
      </c>
      <c r="AE79" s="85" t="e">
        <f t="shared" si="64"/>
        <v>#N/A</v>
      </c>
      <c r="AF79" s="85" t="e">
        <f t="shared" si="65"/>
        <v>#N/A</v>
      </c>
      <c r="AG79" s="85" t="e">
        <f t="shared" si="66"/>
        <v>#N/A</v>
      </c>
      <c r="AH79" s="85" t="e">
        <f t="shared" si="67"/>
        <v>#N/A</v>
      </c>
      <c r="AI79" s="85" t="e">
        <f t="shared" si="68"/>
        <v>#N/A</v>
      </c>
      <c r="AJ79" s="85" t="e">
        <f t="shared" si="69"/>
        <v>#N/A</v>
      </c>
      <c r="AK79" s="85" t="e">
        <f t="shared" si="80"/>
        <v>#VALUE!</v>
      </c>
      <c r="AL79" s="85" t="e">
        <f t="shared" si="81"/>
        <v>#VALUE!</v>
      </c>
      <c r="AM79" s="85" t="e">
        <f t="shared" si="82"/>
        <v>#VALUE!</v>
      </c>
      <c r="AN79" s="85" t="e">
        <f t="shared" si="83"/>
        <v>#N/A</v>
      </c>
      <c r="AO79" s="85" t="e">
        <f t="shared" si="70"/>
        <v>#N/A</v>
      </c>
      <c r="AP79" s="85" t="e">
        <f t="shared" si="71"/>
        <v>#N/A</v>
      </c>
      <c r="AQ79" s="85" t="e">
        <f t="shared" si="72"/>
        <v>#N/A</v>
      </c>
      <c r="AR79" s="85" t="e">
        <f t="shared" si="73"/>
        <v>#N/A</v>
      </c>
      <c r="AS79" s="85" t="e">
        <f t="shared" si="74"/>
        <v>#N/A</v>
      </c>
      <c r="AT79" s="85" t="e">
        <f t="shared" si="75"/>
        <v>#N/A</v>
      </c>
      <c r="AU79" s="85" t="e">
        <f t="shared" si="84"/>
        <v>#VALUE!</v>
      </c>
      <c r="AV79" s="85" t="e">
        <f t="shared" si="85"/>
        <v>#VALUE!</v>
      </c>
      <c r="AW79" s="85" t="e">
        <f t="shared" si="86"/>
        <v>#VALUE!</v>
      </c>
      <c r="AX79" s="25" t="e">
        <f t="shared" si="87"/>
        <v>#VALUE!</v>
      </c>
      <c r="AY79" s="25">
        <f t="shared" ref="AY79:AY142" si="89">VLOOKUP(_CTF,_Tabel6,2,FALSE)</f>
        <v>1.0169999999999999</v>
      </c>
      <c r="AZ79" s="55" t="e">
        <f t="shared" si="88"/>
        <v>#DIV/0!</v>
      </c>
    </row>
    <row r="80" spans="3:52">
      <c r="C80" s="4"/>
      <c r="D80" s="4"/>
      <c r="E80" s="4"/>
      <c r="F80" s="4"/>
      <c r="G80" s="55">
        <f t="shared" si="49"/>
        <v>-1.1208741258741391E-2</v>
      </c>
      <c r="H80" s="26"/>
      <c r="I80" s="25">
        <f>'Randament Mammo'!$I$18-4.5</f>
        <v>61.5</v>
      </c>
      <c r="J80" s="26"/>
      <c r="K80" s="25">
        <f t="shared" si="76"/>
        <v>0</v>
      </c>
      <c r="L80" s="25" t="e">
        <f>VLOOKUP(E80,'Tabele aux MGD'!B70:F80,IF(_CTF="Mo/Mo",2,IF(_CTF="Mo/Rh",3,IF(_CTF="Rh/Rh",4,5))),0)</f>
        <v>#N/A</v>
      </c>
      <c r="M80" s="25" t="e">
        <f t="shared" si="50"/>
        <v>#N/A</v>
      </c>
      <c r="N80" s="25" t="e">
        <f t="shared" si="51"/>
        <v>#N/A</v>
      </c>
      <c r="O80" s="25" t="e">
        <f t="shared" si="52"/>
        <v>#N/A</v>
      </c>
      <c r="P80" s="25" t="e">
        <f t="shared" si="53"/>
        <v>#N/A</v>
      </c>
      <c r="Q80" s="25" t="e">
        <f t="shared" si="54"/>
        <v>#N/A</v>
      </c>
      <c r="R80" s="25" t="e">
        <f t="shared" si="55"/>
        <v>#N/A</v>
      </c>
      <c r="S80" s="25" t="e">
        <f t="shared" si="56"/>
        <v>#N/A</v>
      </c>
      <c r="T80" s="25" t="e">
        <f t="shared" si="57"/>
        <v>#N/A</v>
      </c>
      <c r="U80" s="25" t="e">
        <f t="shared" si="77"/>
        <v>#VALUE!</v>
      </c>
      <c r="V80" s="25" t="e">
        <f t="shared" si="78"/>
        <v>#VALUE!</v>
      </c>
      <c r="W80" s="25" t="e">
        <f t="shared" si="79"/>
        <v>#VALUE!</v>
      </c>
      <c r="X80" s="26"/>
      <c r="Y80" s="85" t="e">
        <f t="shared" si="58"/>
        <v>#N/A</v>
      </c>
      <c r="Z80" s="85" t="e">
        <f t="shared" si="59"/>
        <v>#N/A</v>
      </c>
      <c r="AA80" s="85" t="e">
        <f t="shared" si="60"/>
        <v>#N/A</v>
      </c>
      <c r="AB80" s="85" t="e">
        <f t="shared" si="61"/>
        <v>#N/A</v>
      </c>
      <c r="AC80" s="85" t="e">
        <f t="shared" si="62"/>
        <v>#N/A</v>
      </c>
      <c r="AD80" s="85" t="e">
        <f t="shared" si="63"/>
        <v>#N/A</v>
      </c>
      <c r="AE80" s="85" t="e">
        <f t="shared" si="64"/>
        <v>#N/A</v>
      </c>
      <c r="AF80" s="85" t="e">
        <f t="shared" si="65"/>
        <v>#N/A</v>
      </c>
      <c r="AG80" s="85" t="e">
        <f t="shared" si="66"/>
        <v>#N/A</v>
      </c>
      <c r="AH80" s="85" t="e">
        <f t="shared" si="67"/>
        <v>#N/A</v>
      </c>
      <c r="AI80" s="85" t="e">
        <f t="shared" si="68"/>
        <v>#N/A</v>
      </c>
      <c r="AJ80" s="85" t="e">
        <f t="shared" si="69"/>
        <v>#N/A</v>
      </c>
      <c r="AK80" s="85" t="e">
        <f t="shared" si="80"/>
        <v>#VALUE!</v>
      </c>
      <c r="AL80" s="85" t="e">
        <f t="shared" si="81"/>
        <v>#VALUE!</v>
      </c>
      <c r="AM80" s="85" t="e">
        <f t="shared" si="82"/>
        <v>#VALUE!</v>
      </c>
      <c r="AN80" s="85" t="e">
        <f t="shared" si="83"/>
        <v>#N/A</v>
      </c>
      <c r="AO80" s="85" t="e">
        <f t="shared" si="70"/>
        <v>#N/A</v>
      </c>
      <c r="AP80" s="85" t="e">
        <f t="shared" si="71"/>
        <v>#N/A</v>
      </c>
      <c r="AQ80" s="85" t="e">
        <f t="shared" si="72"/>
        <v>#N/A</v>
      </c>
      <c r="AR80" s="85" t="e">
        <f t="shared" si="73"/>
        <v>#N/A</v>
      </c>
      <c r="AS80" s="85" t="e">
        <f t="shared" si="74"/>
        <v>#N/A</v>
      </c>
      <c r="AT80" s="85" t="e">
        <f t="shared" si="75"/>
        <v>#N/A</v>
      </c>
      <c r="AU80" s="85" t="e">
        <f t="shared" si="84"/>
        <v>#VALUE!</v>
      </c>
      <c r="AV80" s="85" t="e">
        <f t="shared" si="85"/>
        <v>#VALUE!</v>
      </c>
      <c r="AW80" s="85" t="e">
        <f t="shared" si="86"/>
        <v>#VALUE!</v>
      </c>
      <c r="AX80" s="25" t="e">
        <f t="shared" si="87"/>
        <v>#VALUE!</v>
      </c>
      <c r="AY80" s="25">
        <f t="shared" si="89"/>
        <v>1.0169999999999999</v>
      </c>
      <c r="AZ80" s="55" t="e">
        <f t="shared" si="88"/>
        <v>#DIV/0!</v>
      </c>
    </row>
    <row r="81" spans="3:52">
      <c r="C81" s="4"/>
      <c r="D81" s="4"/>
      <c r="E81" s="4"/>
      <c r="F81" s="4"/>
      <c r="G81" s="55">
        <f t="shared" si="49"/>
        <v>-1.1208741258741391E-2</v>
      </c>
      <c r="H81" s="26"/>
      <c r="I81" s="25">
        <f>'Randament Mammo'!$I$18-4.5</f>
        <v>61.5</v>
      </c>
      <c r="J81" s="26"/>
      <c r="K81" s="25">
        <f t="shared" si="76"/>
        <v>0</v>
      </c>
      <c r="L81" s="25" t="e">
        <f>VLOOKUP(E81,'Tabele aux MGD'!B71:F81,IF(_CTF="Mo/Mo",2,IF(_CTF="Mo/Rh",3,IF(_CTF="Rh/Rh",4,5))),0)</f>
        <v>#N/A</v>
      </c>
      <c r="M81" s="25" t="e">
        <f t="shared" si="50"/>
        <v>#N/A</v>
      </c>
      <c r="N81" s="25" t="e">
        <f t="shared" si="51"/>
        <v>#N/A</v>
      </c>
      <c r="O81" s="25" t="e">
        <f t="shared" si="52"/>
        <v>#N/A</v>
      </c>
      <c r="P81" s="25" t="e">
        <f t="shared" si="53"/>
        <v>#N/A</v>
      </c>
      <c r="Q81" s="25" t="e">
        <f t="shared" si="54"/>
        <v>#N/A</v>
      </c>
      <c r="R81" s="25" t="e">
        <f t="shared" si="55"/>
        <v>#N/A</v>
      </c>
      <c r="S81" s="25" t="e">
        <f t="shared" si="56"/>
        <v>#N/A</v>
      </c>
      <c r="T81" s="25" t="e">
        <f t="shared" si="57"/>
        <v>#N/A</v>
      </c>
      <c r="U81" s="25" t="e">
        <f t="shared" si="77"/>
        <v>#VALUE!</v>
      </c>
      <c r="V81" s="25" t="e">
        <f t="shared" si="78"/>
        <v>#VALUE!</v>
      </c>
      <c r="W81" s="25" t="e">
        <f t="shared" si="79"/>
        <v>#VALUE!</v>
      </c>
      <c r="X81" s="26"/>
      <c r="Y81" s="85" t="e">
        <f t="shared" si="58"/>
        <v>#N/A</v>
      </c>
      <c r="Z81" s="85" t="e">
        <f t="shared" si="59"/>
        <v>#N/A</v>
      </c>
      <c r="AA81" s="85" t="e">
        <f t="shared" si="60"/>
        <v>#N/A</v>
      </c>
      <c r="AB81" s="85" t="e">
        <f t="shared" si="61"/>
        <v>#N/A</v>
      </c>
      <c r="AC81" s="85" t="e">
        <f t="shared" si="62"/>
        <v>#N/A</v>
      </c>
      <c r="AD81" s="85" t="e">
        <f t="shared" si="63"/>
        <v>#N/A</v>
      </c>
      <c r="AE81" s="85" t="e">
        <f t="shared" si="64"/>
        <v>#N/A</v>
      </c>
      <c r="AF81" s="85" t="e">
        <f t="shared" si="65"/>
        <v>#N/A</v>
      </c>
      <c r="AG81" s="85" t="e">
        <f t="shared" si="66"/>
        <v>#N/A</v>
      </c>
      <c r="AH81" s="85" t="e">
        <f t="shared" si="67"/>
        <v>#N/A</v>
      </c>
      <c r="AI81" s="85" t="e">
        <f t="shared" si="68"/>
        <v>#N/A</v>
      </c>
      <c r="AJ81" s="85" t="e">
        <f t="shared" si="69"/>
        <v>#N/A</v>
      </c>
      <c r="AK81" s="85" t="e">
        <f t="shared" si="80"/>
        <v>#VALUE!</v>
      </c>
      <c r="AL81" s="85" t="e">
        <f t="shared" si="81"/>
        <v>#VALUE!</v>
      </c>
      <c r="AM81" s="85" t="e">
        <f t="shared" si="82"/>
        <v>#VALUE!</v>
      </c>
      <c r="AN81" s="85" t="e">
        <f t="shared" si="83"/>
        <v>#N/A</v>
      </c>
      <c r="AO81" s="85" t="e">
        <f t="shared" si="70"/>
        <v>#N/A</v>
      </c>
      <c r="AP81" s="85" t="e">
        <f t="shared" si="71"/>
        <v>#N/A</v>
      </c>
      <c r="AQ81" s="85" t="e">
        <f t="shared" si="72"/>
        <v>#N/A</v>
      </c>
      <c r="AR81" s="85" t="e">
        <f t="shared" si="73"/>
        <v>#N/A</v>
      </c>
      <c r="AS81" s="85" t="e">
        <f t="shared" si="74"/>
        <v>#N/A</v>
      </c>
      <c r="AT81" s="85" t="e">
        <f t="shared" si="75"/>
        <v>#N/A</v>
      </c>
      <c r="AU81" s="85" t="e">
        <f t="shared" si="84"/>
        <v>#VALUE!</v>
      </c>
      <c r="AV81" s="85" t="e">
        <f t="shared" si="85"/>
        <v>#VALUE!</v>
      </c>
      <c r="AW81" s="85" t="e">
        <f t="shared" si="86"/>
        <v>#VALUE!</v>
      </c>
      <c r="AX81" s="25" t="e">
        <f t="shared" si="87"/>
        <v>#VALUE!</v>
      </c>
      <c r="AY81" s="25">
        <f t="shared" si="89"/>
        <v>1.0169999999999999</v>
      </c>
      <c r="AZ81" s="55" t="e">
        <f t="shared" si="88"/>
        <v>#DIV/0!</v>
      </c>
    </row>
    <row r="82" spans="3:52">
      <c r="C82" s="4"/>
      <c r="D82" s="4"/>
      <c r="E82" s="4"/>
      <c r="F82" s="4"/>
      <c r="G82" s="55">
        <f t="shared" si="49"/>
        <v>-1.1208741258741391E-2</v>
      </c>
      <c r="H82" s="26"/>
      <c r="I82" s="25">
        <f>'Randament Mammo'!$I$18-4.5</f>
        <v>61.5</v>
      </c>
      <c r="J82" s="26"/>
      <c r="K82" s="25">
        <f t="shared" si="76"/>
        <v>0</v>
      </c>
      <c r="L82" s="25" t="e">
        <f>VLOOKUP(E82,'Tabele aux MGD'!B72:F82,IF(_CTF="Mo/Mo",2,IF(_CTF="Mo/Rh",3,IF(_CTF="Rh/Rh",4,5))),0)</f>
        <v>#N/A</v>
      </c>
      <c r="M82" s="25" t="e">
        <f t="shared" si="50"/>
        <v>#N/A</v>
      </c>
      <c r="N82" s="25" t="e">
        <f t="shared" si="51"/>
        <v>#N/A</v>
      </c>
      <c r="O82" s="25" t="e">
        <f t="shared" si="52"/>
        <v>#N/A</v>
      </c>
      <c r="P82" s="25" t="e">
        <f t="shared" si="53"/>
        <v>#N/A</v>
      </c>
      <c r="Q82" s="25" t="e">
        <f t="shared" si="54"/>
        <v>#N/A</v>
      </c>
      <c r="R82" s="25" t="e">
        <f t="shared" si="55"/>
        <v>#N/A</v>
      </c>
      <c r="S82" s="25" t="e">
        <f t="shared" si="56"/>
        <v>#N/A</v>
      </c>
      <c r="T82" s="25" t="e">
        <f t="shared" si="57"/>
        <v>#N/A</v>
      </c>
      <c r="U82" s="25" t="e">
        <f t="shared" si="77"/>
        <v>#VALUE!</v>
      </c>
      <c r="V82" s="25" t="e">
        <f t="shared" si="78"/>
        <v>#VALUE!</v>
      </c>
      <c r="W82" s="25" t="e">
        <f t="shared" si="79"/>
        <v>#VALUE!</v>
      </c>
      <c r="X82" s="26"/>
      <c r="Y82" s="85" t="e">
        <f t="shared" si="58"/>
        <v>#N/A</v>
      </c>
      <c r="Z82" s="85" t="e">
        <f t="shared" si="59"/>
        <v>#N/A</v>
      </c>
      <c r="AA82" s="85" t="e">
        <f t="shared" si="60"/>
        <v>#N/A</v>
      </c>
      <c r="AB82" s="85" t="e">
        <f t="shared" si="61"/>
        <v>#N/A</v>
      </c>
      <c r="AC82" s="85" t="e">
        <f t="shared" si="62"/>
        <v>#N/A</v>
      </c>
      <c r="AD82" s="85" t="e">
        <f t="shared" si="63"/>
        <v>#N/A</v>
      </c>
      <c r="AE82" s="85" t="e">
        <f t="shared" si="64"/>
        <v>#N/A</v>
      </c>
      <c r="AF82" s="85" t="e">
        <f t="shared" si="65"/>
        <v>#N/A</v>
      </c>
      <c r="AG82" s="85" t="e">
        <f t="shared" si="66"/>
        <v>#N/A</v>
      </c>
      <c r="AH82" s="85" t="e">
        <f t="shared" si="67"/>
        <v>#N/A</v>
      </c>
      <c r="AI82" s="85" t="e">
        <f t="shared" si="68"/>
        <v>#N/A</v>
      </c>
      <c r="AJ82" s="85" t="e">
        <f t="shared" si="69"/>
        <v>#N/A</v>
      </c>
      <c r="AK82" s="85" t="e">
        <f t="shared" si="80"/>
        <v>#VALUE!</v>
      </c>
      <c r="AL82" s="85" t="e">
        <f t="shared" si="81"/>
        <v>#VALUE!</v>
      </c>
      <c r="AM82" s="85" t="e">
        <f t="shared" si="82"/>
        <v>#VALUE!</v>
      </c>
      <c r="AN82" s="85" t="e">
        <f t="shared" si="83"/>
        <v>#N/A</v>
      </c>
      <c r="AO82" s="85" t="e">
        <f t="shared" si="70"/>
        <v>#N/A</v>
      </c>
      <c r="AP82" s="85" t="e">
        <f t="shared" si="71"/>
        <v>#N/A</v>
      </c>
      <c r="AQ82" s="85" t="e">
        <f t="shared" si="72"/>
        <v>#N/A</v>
      </c>
      <c r="AR82" s="85" t="e">
        <f t="shared" si="73"/>
        <v>#N/A</v>
      </c>
      <c r="AS82" s="85" t="e">
        <f t="shared" si="74"/>
        <v>#N/A</v>
      </c>
      <c r="AT82" s="85" t="e">
        <f t="shared" si="75"/>
        <v>#N/A</v>
      </c>
      <c r="AU82" s="85" t="e">
        <f t="shared" si="84"/>
        <v>#VALUE!</v>
      </c>
      <c r="AV82" s="85" t="e">
        <f t="shared" si="85"/>
        <v>#VALUE!</v>
      </c>
      <c r="AW82" s="85" t="e">
        <f t="shared" si="86"/>
        <v>#VALUE!</v>
      </c>
      <c r="AX82" s="25" t="e">
        <f t="shared" si="87"/>
        <v>#VALUE!</v>
      </c>
      <c r="AY82" s="25">
        <f t="shared" si="89"/>
        <v>1.0169999999999999</v>
      </c>
      <c r="AZ82" s="55" t="e">
        <f t="shared" si="88"/>
        <v>#DIV/0!</v>
      </c>
    </row>
    <row r="83" spans="3:52">
      <c r="C83" s="4"/>
      <c r="D83" s="4"/>
      <c r="E83" s="4"/>
      <c r="F83" s="4"/>
      <c r="G83" s="55">
        <f t="shared" si="49"/>
        <v>-1.1208741258741391E-2</v>
      </c>
      <c r="H83" s="26"/>
      <c r="I83" s="25">
        <f>'Randament Mammo'!$I$18-4.5</f>
        <v>61.5</v>
      </c>
      <c r="J83" s="26"/>
      <c r="K83" s="25">
        <f t="shared" si="76"/>
        <v>0</v>
      </c>
      <c r="L83" s="25" t="e">
        <f>VLOOKUP(E83,'Tabele aux MGD'!B73:F83,IF(_CTF="Mo/Mo",2,IF(_CTF="Mo/Rh",3,IF(_CTF="Rh/Rh",4,5))),0)</f>
        <v>#N/A</v>
      </c>
      <c r="M83" s="25" t="e">
        <f t="shared" si="50"/>
        <v>#N/A</v>
      </c>
      <c r="N83" s="25" t="e">
        <f t="shared" si="51"/>
        <v>#N/A</v>
      </c>
      <c r="O83" s="25" t="e">
        <f t="shared" si="52"/>
        <v>#N/A</v>
      </c>
      <c r="P83" s="25" t="e">
        <f t="shared" si="53"/>
        <v>#N/A</v>
      </c>
      <c r="Q83" s="25" t="e">
        <f t="shared" si="54"/>
        <v>#N/A</v>
      </c>
      <c r="R83" s="25" t="e">
        <f t="shared" si="55"/>
        <v>#N/A</v>
      </c>
      <c r="S83" s="25" t="e">
        <f t="shared" si="56"/>
        <v>#N/A</v>
      </c>
      <c r="T83" s="25" t="e">
        <f t="shared" si="57"/>
        <v>#N/A</v>
      </c>
      <c r="U83" s="25" t="e">
        <f t="shared" si="77"/>
        <v>#VALUE!</v>
      </c>
      <c r="V83" s="25" t="e">
        <f t="shared" si="78"/>
        <v>#VALUE!</v>
      </c>
      <c r="W83" s="25" t="e">
        <f t="shared" si="79"/>
        <v>#VALUE!</v>
      </c>
      <c r="X83" s="26"/>
      <c r="Y83" s="85" t="e">
        <f t="shared" si="58"/>
        <v>#N/A</v>
      </c>
      <c r="Z83" s="85" t="e">
        <f t="shared" si="59"/>
        <v>#N/A</v>
      </c>
      <c r="AA83" s="85" t="e">
        <f t="shared" si="60"/>
        <v>#N/A</v>
      </c>
      <c r="AB83" s="85" t="e">
        <f t="shared" si="61"/>
        <v>#N/A</v>
      </c>
      <c r="AC83" s="85" t="e">
        <f t="shared" si="62"/>
        <v>#N/A</v>
      </c>
      <c r="AD83" s="85" t="e">
        <f t="shared" si="63"/>
        <v>#N/A</v>
      </c>
      <c r="AE83" s="85" t="e">
        <f t="shared" si="64"/>
        <v>#N/A</v>
      </c>
      <c r="AF83" s="85" t="e">
        <f t="shared" si="65"/>
        <v>#N/A</v>
      </c>
      <c r="AG83" s="85" t="e">
        <f t="shared" si="66"/>
        <v>#N/A</v>
      </c>
      <c r="AH83" s="85" t="e">
        <f t="shared" si="67"/>
        <v>#N/A</v>
      </c>
      <c r="AI83" s="85" t="e">
        <f t="shared" si="68"/>
        <v>#N/A</v>
      </c>
      <c r="AJ83" s="85" t="e">
        <f t="shared" si="69"/>
        <v>#N/A</v>
      </c>
      <c r="AK83" s="85" t="e">
        <f t="shared" si="80"/>
        <v>#VALUE!</v>
      </c>
      <c r="AL83" s="85" t="e">
        <f t="shared" si="81"/>
        <v>#VALUE!</v>
      </c>
      <c r="AM83" s="85" t="e">
        <f t="shared" si="82"/>
        <v>#VALUE!</v>
      </c>
      <c r="AN83" s="85" t="e">
        <f t="shared" si="83"/>
        <v>#N/A</v>
      </c>
      <c r="AO83" s="85" t="e">
        <f t="shared" si="70"/>
        <v>#N/A</v>
      </c>
      <c r="AP83" s="85" t="e">
        <f t="shared" si="71"/>
        <v>#N/A</v>
      </c>
      <c r="AQ83" s="85" t="e">
        <f t="shared" si="72"/>
        <v>#N/A</v>
      </c>
      <c r="AR83" s="85" t="e">
        <f t="shared" si="73"/>
        <v>#N/A</v>
      </c>
      <c r="AS83" s="85" t="e">
        <f t="shared" si="74"/>
        <v>#N/A</v>
      </c>
      <c r="AT83" s="85" t="e">
        <f t="shared" si="75"/>
        <v>#N/A</v>
      </c>
      <c r="AU83" s="85" t="e">
        <f t="shared" si="84"/>
        <v>#VALUE!</v>
      </c>
      <c r="AV83" s="85" t="e">
        <f t="shared" si="85"/>
        <v>#VALUE!</v>
      </c>
      <c r="AW83" s="85" t="e">
        <f t="shared" si="86"/>
        <v>#VALUE!</v>
      </c>
      <c r="AX83" s="25" t="e">
        <f t="shared" si="87"/>
        <v>#VALUE!</v>
      </c>
      <c r="AY83" s="25">
        <f t="shared" si="89"/>
        <v>1.0169999999999999</v>
      </c>
      <c r="AZ83" s="55" t="e">
        <f t="shared" si="88"/>
        <v>#DIV/0!</v>
      </c>
    </row>
    <row r="84" spans="3:52">
      <c r="C84" s="4"/>
      <c r="D84" s="4"/>
      <c r="E84" s="4"/>
      <c r="F84" s="4"/>
      <c r="G84" s="55">
        <f t="shared" si="49"/>
        <v>-1.1208741258741391E-2</v>
      </c>
      <c r="H84" s="26"/>
      <c r="I84" s="25">
        <f>'Randament Mammo'!$I$18-4.5</f>
        <v>61.5</v>
      </c>
      <c r="J84" s="26"/>
      <c r="K84" s="25">
        <f t="shared" si="76"/>
        <v>0</v>
      </c>
      <c r="L84" s="25" t="e">
        <f>VLOOKUP(E84,'Tabele aux MGD'!B74:F84,IF(_CTF="Mo/Mo",2,IF(_CTF="Mo/Rh",3,IF(_CTF="Rh/Rh",4,5))),0)</f>
        <v>#N/A</v>
      </c>
      <c r="M84" s="25" t="e">
        <f t="shared" si="50"/>
        <v>#N/A</v>
      </c>
      <c r="N84" s="25" t="e">
        <f t="shared" si="51"/>
        <v>#N/A</v>
      </c>
      <c r="O84" s="25" t="e">
        <f t="shared" si="52"/>
        <v>#N/A</v>
      </c>
      <c r="P84" s="25" t="e">
        <f t="shared" si="53"/>
        <v>#N/A</v>
      </c>
      <c r="Q84" s="25" t="e">
        <f t="shared" si="54"/>
        <v>#N/A</v>
      </c>
      <c r="R84" s="25" t="e">
        <f t="shared" si="55"/>
        <v>#N/A</v>
      </c>
      <c r="S84" s="25" t="e">
        <f t="shared" si="56"/>
        <v>#N/A</v>
      </c>
      <c r="T84" s="25" t="e">
        <f t="shared" si="57"/>
        <v>#N/A</v>
      </c>
      <c r="U84" s="25" t="e">
        <f t="shared" si="77"/>
        <v>#VALUE!</v>
      </c>
      <c r="V84" s="25" t="e">
        <f t="shared" si="78"/>
        <v>#VALUE!</v>
      </c>
      <c r="W84" s="25" t="e">
        <f t="shared" si="79"/>
        <v>#VALUE!</v>
      </c>
      <c r="X84" s="26"/>
      <c r="Y84" s="85" t="e">
        <f t="shared" si="58"/>
        <v>#N/A</v>
      </c>
      <c r="Z84" s="85" t="e">
        <f t="shared" si="59"/>
        <v>#N/A</v>
      </c>
      <c r="AA84" s="85" t="e">
        <f t="shared" si="60"/>
        <v>#N/A</v>
      </c>
      <c r="AB84" s="85" t="e">
        <f t="shared" si="61"/>
        <v>#N/A</v>
      </c>
      <c r="AC84" s="85" t="e">
        <f t="shared" si="62"/>
        <v>#N/A</v>
      </c>
      <c r="AD84" s="85" t="e">
        <f t="shared" si="63"/>
        <v>#N/A</v>
      </c>
      <c r="AE84" s="85" t="e">
        <f t="shared" si="64"/>
        <v>#N/A</v>
      </c>
      <c r="AF84" s="85" t="e">
        <f t="shared" si="65"/>
        <v>#N/A</v>
      </c>
      <c r="AG84" s="85" t="e">
        <f t="shared" si="66"/>
        <v>#N/A</v>
      </c>
      <c r="AH84" s="85" t="e">
        <f t="shared" si="67"/>
        <v>#N/A</v>
      </c>
      <c r="AI84" s="85" t="e">
        <f t="shared" si="68"/>
        <v>#N/A</v>
      </c>
      <c r="AJ84" s="85" t="e">
        <f t="shared" si="69"/>
        <v>#N/A</v>
      </c>
      <c r="AK84" s="85" t="e">
        <f t="shared" si="80"/>
        <v>#VALUE!</v>
      </c>
      <c r="AL84" s="85" t="e">
        <f t="shared" si="81"/>
        <v>#VALUE!</v>
      </c>
      <c r="AM84" s="85" t="e">
        <f t="shared" si="82"/>
        <v>#VALUE!</v>
      </c>
      <c r="AN84" s="85" t="e">
        <f t="shared" si="83"/>
        <v>#N/A</v>
      </c>
      <c r="AO84" s="85" t="e">
        <f t="shared" si="70"/>
        <v>#N/A</v>
      </c>
      <c r="AP84" s="85" t="e">
        <f t="shared" si="71"/>
        <v>#N/A</v>
      </c>
      <c r="AQ84" s="85" t="e">
        <f t="shared" si="72"/>
        <v>#N/A</v>
      </c>
      <c r="AR84" s="85" t="e">
        <f t="shared" si="73"/>
        <v>#N/A</v>
      </c>
      <c r="AS84" s="85" t="e">
        <f t="shared" si="74"/>
        <v>#N/A</v>
      </c>
      <c r="AT84" s="85" t="e">
        <f t="shared" si="75"/>
        <v>#N/A</v>
      </c>
      <c r="AU84" s="85" t="e">
        <f t="shared" si="84"/>
        <v>#VALUE!</v>
      </c>
      <c r="AV84" s="85" t="e">
        <f t="shared" si="85"/>
        <v>#VALUE!</v>
      </c>
      <c r="AW84" s="85" t="e">
        <f t="shared" si="86"/>
        <v>#VALUE!</v>
      </c>
      <c r="AX84" s="25" t="e">
        <f t="shared" si="87"/>
        <v>#VALUE!</v>
      </c>
      <c r="AY84" s="25">
        <f t="shared" si="89"/>
        <v>1.0169999999999999</v>
      </c>
      <c r="AZ84" s="55" t="e">
        <f t="shared" si="88"/>
        <v>#DIV/0!</v>
      </c>
    </row>
    <row r="85" spans="3:52">
      <c r="C85" s="4"/>
      <c r="D85" s="4"/>
      <c r="E85" s="4"/>
      <c r="F85" s="4"/>
      <c r="G85" s="55">
        <f t="shared" si="49"/>
        <v>-1.1208741258741391E-2</v>
      </c>
      <c r="H85" s="26"/>
      <c r="I85" s="25">
        <f>'Randament Mammo'!$I$18-4.5</f>
        <v>61.5</v>
      </c>
      <c r="J85" s="26"/>
      <c r="K85" s="25">
        <f t="shared" si="76"/>
        <v>0</v>
      </c>
      <c r="L85" s="25" t="e">
        <f>VLOOKUP(E85,'Tabele aux MGD'!B75:F85,IF(_CTF="Mo/Mo",2,IF(_CTF="Mo/Rh",3,IF(_CTF="Rh/Rh",4,5))),0)</f>
        <v>#N/A</v>
      </c>
      <c r="M85" s="25" t="e">
        <f t="shared" si="50"/>
        <v>#N/A</v>
      </c>
      <c r="N85" s="25" t="e">
        <f t="shared" si="51"/>
        <v>#N/A</v>
      </c>
      <c r="O85" s="25" t="e">
        <f t="shared" si="52"/>
        <v>#N/A</v>
      </c>
      <c r="P85" s="25" t="e">
        <f t="shared" si="53"/>
        <v>#N/A</v>
      </c>
      <c r="Q85" s="25" t="e">
        <f t="shared" si="54"/>
        <v>#N/A</v>
      </c>
      <c r="R85" s="25" t="e">
        <f t="shared" si="55"/>
        <v>#N/A</v>
      </c>
      <c r="S85" s="25" t="e">
        <f t="shared" si="56"/>
        <v>#N/A</v>
      </c>
      <c r="T85" s="25" t="e">
        <f t="shared" si="57"/>
        <v>#N/A</v>
      </c>
      <c r="U85" s="25" t="e">
        <f t="shared" si="77"/>
        <v>#VALUE!</v>
      </c>
      <c r="V85" s="25" t="e">
        <f t="shared" si="78"/>
        <v>#VALUE!</v>
      </c>
      <c r="W85" s="25" t="e">
        <f t="shared" si="79"/>
        <v>#VALUE!</v>
      </c>
      <c r="X85" s="26"/>
      <c r="Y85" s="85" t="e">
        <f t="shared" si="58"/>
        <v>#N/A</v>
      </c>
      <c r="Z85" s="85" t="e">
        <f t="shared" si="59"/>
        <v>#N/A</v>
      </c>
      <c r="AA85" s="85" t="e">
        <f t="shared" si="60"/>
        <v>#N/A</v>
      </c>
      <c r="AB85" s="85" t="e">
        <f t="shared" si="61"/>
        <v>#N/A</v>
      </c>
      <c r="AC85" s="85" t="e">
        <f t="shared" si="62"/>
        <v>#N/A</v>
      </c>
      <c r="AD85" s="85" t="e">
        <f t="shared" si="63"/>
        <v>#N/A</v>
      </c>
      <c r="AE85" s="85" t="e">
        <f t="shared" si="64"/>
        <v>#N/A</v>
      </c>
      <c r="AF85" s="85" t="e">
        <f t="shared" si="65"/>
        <v>#N/A</v>
      </c>
      <c r="AG85" s="85" t="e">
        <f t="shared" si="66"/>
        <v>#N/A</v>
      </c>
      <c r="AH85" s="85" t="e">
        <f t="shared" si="67"/>
        <v>#N/A</v>
      </c>
      <c r="AI85" s="85" t="e">
        <f t="shared" si="68"/>
        <v>#N/A</v>
      </c>
      <c r="AJ85" s="85" t="e">
        <f t="shared" si="69"/>
        <v>#N/A</v>
      </c>
      <c r="AK85" s="85" t="e">
        <f t="shared" si="80"/>
        <v>#VALUE!</v>
      </c>
      <c r="AL85" s="85" t="e">
        <f t="shared" si="81"/>
        <v>#VALUE!</v>
      </c>
      <c r="AM85" s="85" t="e">
        <f t="shared" si="82"/>
        <v>#VALUE!</v>
      </c>
      <c r="AN85" s="85" t="e">
        <f t="shared" si="83"/>
        <v>#N/A</v>
      </c>
      <c r="AO85" s="85" t="e">
        <f t="shared" si="70"/>
        <v>#N/A</v>
      </c>
      <c r="AP85" s="85" t="e">
        <f t="shared" si="71"/>
        <v>#N/A</v>
      </c>
      <c r="AQ85" s="85" t="e">
        <f t="shared" si="72"/>
        <v>#N/A</v>
      </c>
      <c r="AR85" s="85" t="e">
        <f t="shared" si="73"/>
        <v>#N/A</v>
      </c>
      <c r="AS85" s="85" t="e">
        <f t="shared" si="74"/>
        <v>#N/A</v>
      </c>
      <c r="AT85" s="85" t="e">
        <f t="shared" si="75"/>
        <v>#N/A</v>
      </c>
      <c r="AU85" s="85" t="e">
        <f t="shared" si="84"/>
        <v>#VALUE!</v>
      </c>
      <c r="AV85" s="85" t="e">
        <f t="shared" si="85"/>
        <v>#VALUE!</v>
      </c>
      <c r="AW85" s="85" t="e">
        <f t="shared" si="86"/>
        <v>#VALUE!</v>
      </c>
      <c r="AX85" s="25" t="e">
        <f t="shared" si="87"/>
        <v>#VALUE!</v>
      </c>
      <c r="AY85" s="25">
        <f t="shared" si="89"/>
        <v>1.0169999999999999</v>
      </c>
      <c r="AZ85" s="55" t="e">
        <f t="shared" si="88"/>
        <v>#DIV/0!</v>
      </c>
    </row>
    <row r="86" spans="3:52">
      <c r="C86" s="4"/>
      <c r="D86" s="4"/>
      <c r="E86" s="4"/>
      <c r="F86" s="4"/>
      <c r="G86" s="55">
        <f t="shared" si="49"/>
        <v>-1.1208741258741391E-2</v>
      </c>
      <c r="H86" s="26"/>
      <c r="I86" s="25">
        <f>'Randament Mammo'!$I$18-4.5</f>
        <v>61.5</v>
      </c>
      <c r="J86" s="26"/>
      <c r="K86" s="25">
        <f t="shared" si="76"/>
        <v>0</v>
      </c>
      <c r="L86" s="25" t="e">
        <f>VLOOKUP(E86,'Tabele aux MGD'!B76:F86,IF(_CTF="Mo/Mo",2,IF(_CTF="Mo/Rh",3,IF(_CTF="Rh/Rh",4,5))),0)</f>
        <v>#N/A</v>
      </c>
      <c r="M86" s="25" t="e">
        <f t="shared" si="50"/>
        <v>#N/A</v>
      </c>
      <c r="N86" s="25" t="e">
        <f t="shared" si="51"/>
        <v>#N/A</v>
      </c>
      <c r="O86" s="25" t="e">
        <f t="shared" si="52"/>
        <v>#N/A</v>
      </c>
      <c r="P86" s="25" t="e">
        <f t="shared" si="53"/>
        <v>#N/A</v>
      </c>
      <c r="Q86" s="25" t="e">
        <f t="shared" si="54"/>
        <v>#N/A</v>
      </c>
      <c r="R86" s="25" t="e">
        <f t="shared" si="55"/>
        <v>#N/A</v>
      </c>
      <c r="S86" s="25" t="e">
        <f t="shared" si="56"/>
        <v>#N/A</v>
      </c>
      <c r="T86" s="25" t="e">
        <f t="shared" si="57"/>
        <v>#N/A</v>
      </c>
      <c r="U86" s="25" t="e">
        <f t="shared" si="77"/>
        <v>#VALUE!</v>
      </c>
      <c r="V86" s="25" t="e">
        <f t="shared" si="78"/>
        <v>#VALUE!</v>
      </c>
      <c r="W86" s="25" t="e">
        <f t="shared" si="79"/>
        <v>#VALUE!</v>
      </c>
      <c r="X86" s="26"/>
      <c r="Y86" s="85" t="e">
        <f t="shared" si="58"/>
        <v>#N/A</v>
      </c>
      <c r="Z86" s="85" t="e">
        <f t="shared" si="59"/>
        <v>#N/A</v>
      </c>
      <c r="AA86" s="85" t="e">
        <f t="shared" si="60"/>
        <v>#N/A</v>
      </c>
      <c r="AB86" s="85" t="e">
        <f t="shared" si="61"/>
        <v>#N/A</v>
      </c>
      <c r="AC86" s="85" t="e">
        <f t="shared" si="62"/>
        <v>#N/A</v>
      </c>
      <c r="AD86" s="85" t="e">
        <f t="shared" si="63"/>
        <v>#N/A</v>
      </c>
      <c r="AE86" s="85" t="e">
        <f t="shared" si="64"/>
        <v>#N/A</v>
      </c>
      <c r="AF86" s="85" t="e">
        <f t="shared" si="65"/>
        <v>#N/A</v>
      </c>
      <c r="AG86" s="85" t="e">
        <f t="shared" si="66"/>
        <v>#N/A</v>
      </c>
      <c r="AH86" s="85" t="e">
        <f t="shared" si="67"/>
        <v>#N/A</v>
      </c>
      <c r="AI86" s="85" t="e">
        <f t="shared" si="68"/>
        <v>#N/A</v>
      </c>
      <c r="AJ86" s="85" t="e">
        <f t="shared" si="69"/>
        <v>#N/A</v>
      </c>
      <c r="AK86" s="85" t="e">
        <f t="shared" si="80"/>
        <v>#VALUE!</v>
      </c>
      <c r="AL86" s="85" t="e">
        <f t="shared" si="81"/>
        <v>#VALUE!</v>
      </c>
      <c r="AM86" s="85" t="e">
        <f t="shared" si="82"/>
        <v>#VALUE!</v>
      </c>
      <c r="AN86" s="85" t="e">
        <f t="shared" si="83"/>
        <v>#N/A</v>
      </c>
      <c r="AO86" s="85" t="e">
        <f t="shared" si="70"/>
        <v>#N/A</v>
      </c>
      <c r="AP86" s="85" t="e">
        <f t="shared" si="71"/>
        <v>#N/A</v>
      </c>
      <c r="AQ86" s="85" t="e">
        <f t="shared" si="72"/>
        <v>#N/A</v>
      </c>
      <c r="AR86" s="85" t="e">
        <f t="shared" si="73"/>
        <v>#N/A</v>
      </c>
      <c r="AS86" s="85" t="e">
        <f t="shared" si="74"/>
        <v>#N/A</v>
      </c>
      <c r="AT86" s="85" t="e">
        <f t="shared" si="75"/>
        <v>#N/A</v>
      </c>
      <c r="AU86" s="85" t="e">
        <f t="shared" si="84"/>
        <v>#VALUE!</v>
      </c>
      <c r="AV86" s="85" t="e">
        <f t="shared" si="85"/>
        <v>#VALUE!</v>
      </c>
      <c r="AW86" s="85" t="e">
        <f t="shared" si="86"/>
        <v>#VALUE!</v>
      </c>
      <c r="AX86" s="25" t="e">
        <f t="shared" si="87"/>
        <v>#VALUE!</v>
      </c>
      <c r="AY86" s="25">
        <f t="shared" si="89"/>
        <v>1.0169999999999999</v>
      </c>
      <c r="AZ86" s="55" t="e">
        <f t="shared" si="88"/>
        <v>#DIV/0!</v>
      </c>
    </row>
    <row r="87" spans="3:52">
      <c r="C87" s="4"/>
      <c r="D87" s="4"/>
      <c r="E87" s="4"/>
      <c r="F87" s="4"/>
      <c r="G87" s="55">
        <f t="shared" ref="G87:G150" si="90">MGD_A*E87^2+MGD_B*E87+MGD_C</f>
        <v>-1.1208741258741391E-2</v>
      </c>
      <c r="H87" s="26"/>
      <c r="I87" s="25">
        <f>'Randament Mammo'!$I$18-4.5</f>
        <v>61.5</v>
      </c>
      <c r="J87" s="26"/>
      <c r="K87" s="25">
        <f t="shared" si="76"/>
        <v>0</v>
      </c>
      <c r="L87" s="25" t="e">
        <f>VLOOKUP(E87,'Tabele aux MGD'!B77:F87,IF(_CTF="Mo/Mo",2,IF(_CTF="Mo/Rh",3,IF(_CTF="Rh/Rh",4,5))),0)</f>
        <v>#N/A</v>
      </c>
      <c r="M87" s="25" t="e">
        <f t="shared" ref="M87:M150" si="91">INDEX(_Tabel4,1,MATCH(J87,_Tabel4_Col))</f>
        <v>#N/A</v>
      </c>
      <c r="N87" s="25" t="e">
        <f t="shared" ref="N87:N150" si="92">INDEX(_Tabel4,1,IF(MATCH(J87,_Tabel4_Col)=9,9,MATCH(J87,_Tabel4_Col)+1))</f>
        <v>#N/A</v>
      </c>
      <c r="O87" s="25" t="e">
        <f t="shared" ref="O87:O150" si="93">INDEX(_Tabel4,MATCH(L87,_Tabel4_Rd),1)</f>
        <v>#N/A</v>
      </c>
      <c r="P87" s="25" t="e">
        <f t="shared" ref="P87:P150" si="94">INDEX(_Tabel4,IF(MATCH(L87,_Tabel4_Rd)=10,10,MATCH(L87,_Tabel4_Rd)+1),1)</f>
        <v>#N/A</v>
      </c>
      <c r="Q87" s="25" t="e">
        <f t="shared" ref="Q87:Q150" si="95">INDEX(_Tabel4,MATCH(L87,_Tabel4_Rd),MATCH(J87,_Tabel4_Col))</f>
        <v>#N/A</v>
      </c>
      <c r="R87" s="25" t="e">
        <f t="shared" ref="R87:R150" si="96">INDEX(_Tabel4,MATCH(L87,_Tabel4_Rd),IF(MATCH(J87,_Tabel4_Col)=9,9,MATCH(J87,_Tabel4_Col)+1))</f>
        <v>#N/A</v>
      </c>
      <c r="S87" s="25" t="e">
        <f t="shared" ref="S87:S150" si="97">INDEX(_Tabel4,IF(MATCH(L87,_Tabel4_Rd)=10,10,MATCH(L87,_Tabel4_Rd)+1),MATCH(J87,_Tabel4_Col))</f>
        <v>#N/A</v>
      </c>
      <c r="T87" s="25" t="e">
        <f t="shared" ref="T87:T150" si="98">INDEX(_Tabel4,IF(MATCH(L87,_Tabel4_Rd)=10,10,MATCH(L87,_Tabel4_Rd)+1),IF(MATCH(J87,_Tabel4_Col)=9,9,MATCH(J87,_Tabel4_Col)+1))</f>
        <v>#N/A</v>
      </c>
      <c r="U87" s="25" t="e">
        <f t="shared" si="77"/>
        <v>#VALUE!</v>
      </c>
      <c r="V87" s="25" t="e">
        <f t="shared" si="78"/>
        <v>#VALUE!</v>
      </c>
      <c r="W87" s="25" t="e">
        <f t="shared" si="79"/>
        <v>#VALUE!</v>
      </c>
      <c r="X87" s="26"/>
      <c r="Y87" s="85" t="e">
        <f t="shared" ref="Y87:Y150" si="99">VLOOKUP(L87,_Tabel5,1,TRUE)</f>
        <v>#N/A</v>
      </c>
      <c r="Z87" s="85" t="e">
        <f t="shared" ref="Z87:Z150" si="100">MATCH(L87,_Tabel5_Col_HVL,1)-9</f>
        <v>#N/A</v>
      </c>
      <c r="AA87" s="85" t="e">
        <f t="shared" ref="AA87:AA150" si="101">MATCH(J87,_Tabel5_Col_d,1)+Z87-1</f>
        <v>#N/A</v>
      </c>
      <c r="AB87" s="85" t="e">
        <f t="shared" ref="AB87:AB150" si="102">IF(MATCH(J87,_Tabel5_Col_d,1)=10,AA87,AA87+1)</f>
        <v>#N/A</v>
      </c>
      <c r="AC87" s="85" t="e">
        <f t="shared" ref="AC87:AC150" si="103">INDEX(_Tabel5_Col_dtot,AA87)</f>
        <v>#N/A</v>
      </c>
      <c r="AD87" s="85" t="e">
        <f t="shared" ref="AD87:AD150" si="104">INDEX(_Tabel5_Col_dtot,AB87)</f>
        <v>#N/A</v>
      </c>
      <c r="AE87" s="85" t="e">
        <f t="shared" ref="AE87:AE150" si="105">HLOOKUP(X87,_Tabel5_g,1,TRUE)</f>
        <v>#N/A</v>
      </c>
      <c r="AF87" s="85" t="e">
        <f t="shared" ref="AF87:AF150" si="106">INDEX(_Tabel5_Rand_gl,1,IF(X87=100,5,MATCH(AE87,_Tabel5_Rand_gl,0)+1))</f>
        <v>#N/A</v>
      </c>
      <c r="AG87" s="85" t="e">
        <f t="shared" ref="AG87:AG150" si="107">HLOOKUP(AE87,_Tabel5_g,AA87+1,TRUE)</f>
        <v>#N/A</v>
      </c>
      <c r="AH87" s="85" t="e">
        <f t="shared" ref="AH87:AH150" si="108">HLOOKUP(AF87,_Tabel5_g,AA87+1,TRUE)</f>
        <v>#N/A</v>
      </c>
      <c r="AI87" s="85" t="e">
        <f t="shared" ref="AI87:AI150" si="109">HLOOKUP(AE87,_Tabel5_g,AB87+1,TRUE)</f>
        <v>#N/A</v>
      </c>
      <c r="AJ87" s="85" t="e">
        <f t="shared" ref="AJ87:AJ150" si="110">HLOOKUP(AF87,_Tabel5_g,AB87+1,TRUE)</f>
        <v>#N/A</v>
      </c>
      <c r="AK87" s="85" t="e">
        <f t="shared" si="80"/>
        <v>#VALUE!</v>
      </c>
      <c r="AL87" s="85" t="e">
        <f t="shared" si="81"/>
        <v>#VALUE!</v>
      </c>
      <c r="AM87" s="85" t="e">
        <f t="shared" si="82"/>
        <v>#VALUE!</v>
      </c>
      <c r="AN87" s="85" t="e">
        <f t="shared" si="83"/>
        <v>#N/A</v>
      </c>
      <c r="AO87" s="85" t="e">
        <f t="shared" ref="AO87:AO150" si="111">MATCH(J87,_Tabel5_Col_d,1)+AN87-1</f>
        <v>#N/A</v>
      </c>
      <c r="AP87" s="85" t="e">
        <f t="shared" ref="AP87:AP150" si="112">IF(MATCH(J87,_Tabel5_Col_d,1)=10,AO87,AO87+1)</f>
        <v>#N/A</v>
      </c>
      <c r="AQ87" s="85" t="e">
        <f t="shared" ref="AQ87:AQ150" si="113">HLOOKUP(AE87,_Tabel5_g,AO87+1,TRUE)</f>
        <v>#N/A</v>
      </c>
      <c r="AR87" s="85" t="e">
        <f t="shared" ref="AR87:AR150" si="114">HLOOKUP(AF87,_Tabel5_g,AO87+1,TRUE)</f>
        <v>#N/A</v>
      </c>
      <c r="AS87" s="85" t="e">
        <f t="shared" ref="AS87:AS150" si="115">HLOOKUP(AE87,_Tabel5_g,AP87+1,TRUE)</f>
        <v>#N/A</v>
      </c>
      <c r="AT87" s="85" t="e">
        <f t="shared" ref="AT87:AT150" si="116">HLOOKUP(AF87,_Tabel5_g,AP87+1,TRUE)</f>
        <v>#N/A</v>
      </c>
      <c r="AU87" s="85" t="e">
        <f t="shared" si="84"/>
        <v>#VALUE!</v>
      </c>
      <c r="AV87" s="85" t="e">
        <f t="shared" si="85"/>
        <v>#VALUE!</v>
      </c>
      <c r="AW87" s="85" t="e">
        <f t="shared" si="86"/>
        <v>#VALUE!</v>
      </c>
      <c r="AX87" s="25" t="e">
        <f t="shared" si="87"/>
        <v>#VALUE!</v>
      </c>
      <c r="AY87" s="25">
        <f t="shared" si="89"/>
        <v>1.0169999999999999</v>
      </c>
      <c r="AZ87" s="55" t="e">
        <f t="shared" si="88"/>
        <v>#DIV/0!</v>
      </c>
    </row>
    <row r="88" spans="3:52">
      <c r="C88" s="4"/>
      <c r="D88" s="4"/>
      <c r="E88" s="4"/>
      <c r="F88" s="4"/>
      <c r="G88" s="55">
        <f t="shared" si="90"/>
        <v>-1.1208741258741391E-2</v>
      </c>
      <c r="H88" s="26"/>
      <c r="I88" s="25">
        <f>'Randament Mammo'!$I$18-4.5</f>
        <v>61.5</v>
      </c>
      <c r="J88" s="26"/>
      <c r="K88" s="25">
        <f t="shared" si="76"/>
        <v>0</v>
      </c>
      <c r="L88" s="25" t="e">
        <f>VLOOKUP(E88,'Tabele aux MGD'!B78:F88,IF(_CTF="Mo/Mo",2,IF(_CTF="Mo/Rh",3,IF(_CTF="Rh/Rh",4,5))),0)</f>
        <v>#N/A</v>
      </c>
      <c r="M88" s="25" t="e">
        <f t="shared" si="91"/>
        <v>#N/A</v>
      </c>
      <c r="N88" s="25" t="e">
        <f t="shared" si="92"/>
        <v>#N/A</v>
      </c>
      <c r="O88" s="25" t="e">
        <f t="shared" si="93"/>
        <v>#N/A</v>
      </c>
      <c r="P88" s="25" t="e">
        <f t="shared" si="94"/>
        <v>#N/A</v>
      </c>
      <c r="Q88" s="25" t="e">
        <f t="shared" si="95"/>
        <v>#N/A</v>
      </c>
      <c r="R88" s="25" t="e">
        <f t="shared" si="96"/>
        <v>#N/A</v>
      </c>
      <c r="S88" s="25" t="e">
        <f t="shared" si="97"/>
        <v>#N/A</v>
      </c>
      <c r="T88" s="25" t="e">
        <f t="shared" si="98"/>
        <v>#N/A</v>
      </c>
      <c r="U88" s="25" t="e">
        <f t="shared" si="77"/>
        <v>#VALUE!</v>
      </c>
      <c r="V88" s="25" t="e">
        <f t="shared" si="78"/>
        <v>#VALUE!</v>
      </c>
      <c r="W88" s="25" t="e">
        <f t="shared" si="79"/>
        <v>#VALUE!</v>
      </c>
      <c r="X88" s="26"/>
      <c r="Y88" s="85" t="e">
        <f t="shared" si="99"/>
        <v>#N/A</v>
      </c>
      <c r="Z88" s="85" t="e">
        <f t="shared" si="100"/>
        <v>#N/A</v>
      </c>
      <c r="AA88" s="85" t="e">
        <f t="shared" si="101"/>
        <v>#N/A</v>
      </c>
      <c r="AB88" s="85" t="e">
        <f t="shared" si="102"/>
        <v>#N/A</v>
      </c>
      <c r="AC88" s="85" t="e">
        <f t="shared" si="103"/>
        <v>#N/A</v>
      </c>
      <c r="AD88" s="85" t="e">
        <f t="shared" si="104"/>
        <v>#N/A</v>
      </c>
      <c r="AE88" s="85" t="e">
        <f t="shared" si="105"/>
        <v>#N/A</v>
      </c>
      <c r="AF88" s="85" t="e">
        <f t="shared" si="106"/>
        <v>#N/A</v>
      </c>
      <c r="AG88" s="85" t="e">
        <f t="shared" si="107"/>
        <v>#N/A</v>
      </c>
      <c r="AH88" s="85" t="e">
        <f t="shared" si="108"/>
        <v>#N/A</v>
      </c>
      <c r="AI88" s="85" t="e">
        <f t="shared" si="109"/>
        <v>#N/A</v>
      </c>
      <c r="AJ88" s="85" t="e">
        <f t="shared" si="110"/>
        <v>#N/A</v>
      </c>
      <c r="AK88" s="85" t="e">
        <f t="shared" si="80"/>
        <v>#VALUE!</v>
      </c>
      <c r="AL88" s="85" t="e">
        <f t="shared" si="81"/>
        <v>#VALUE!</v>
      </c>
      <c r="AM88" s="85" t="e">
        <f t="shared" si="82"/>
        <v>#VALUE!</v>
      </c>
      <c r="AN88" s="85" t="e">
        <f t="shared" si="83"/>
        <v>#N/A</v>
      </c>
      <c r="AO88" s="85" t="e">
        <f t="shared" si="111"/>
        <v>#N/A</v>
      </c>
      <c r="AP88" s="85" t="e">
        <f t="shared" si="112"/>
        <v>#N/A</v>
      </c>
      <c r="AQ88" s="85" t="e">
        <f t="shared" si="113"/>
        <v>#N/A</v>
      </c>
      <c r="AR88" s="85" t="e">
        <f t="shared" si="114"/>
        <v>#N/A</v>
      </c>
      <c r="AS88" s="85" t="e">
        <f t="shared" si="115"/>
        <v>#N/A</v>
      </c>
      <c r="AT88" s="85" t="e">
        <f t="shared" si="116"/>
        <v>#N/A</v>
      </c>
      <c r="AU88" s="85" t="e">
        <f t="shared" si="84"/>
        <v>#VALUE!</v>
      </c>
      <c r="AV88" s="85" t="e">
        <f t="shared" si="85"/>
        <v>#VALUE!</v>
      </c>
      <c r="AW88" s="85" t="e">
        <f t="shared" si="86"/>
        <v>#VALUE!</v>
      </c>
      <c r="AX88" s="25" t="e">
        <f t="shared" si="87"/>
        <v>#VALUE!</v>
      </c>
      <c r="AY88" s="25">
        <f t="shared" si="89"/>
        <v>1.0169999999999999</v>
      </c>
      <c r="AZ88" s="55" t="e">
        <f t="shared" si="88"/>
        <v>#DIV/0!</v>
      </c>
    </row>
    <row r="89" spans="3:52">
      <c r="C89" s="4"/>
      <c r="D89" s="4"/>
      <c r="E89" s="4"/>
      <c r="F89" s="4"/>
      <c r="G89" s="55">
        <f t="shared" si="90"/>
        <v>-1.1208741258741391E-2</v>
      </c>
      <c r="H89" s="26"/>
      <c r="I89" s="25">
        <f>'Randament Mammo'!$I$18-4.5</f>
        <v>61.5</v>
      </c>
      <c r="J89" s="26"/>
      <c r="K89" s="25">
        <f t="shared" ref="K89:K152" si="117">H89-J89</f>
        <v>0</v>
      </c>
      <c r="L89" s="25" t="e">
        <f>VLOOKUP(E89,'Tabele aux MGD'!B79:F89,IF(_CTF="Mo/Mo",2,IF(_CTF="Mo/Rh",3,IF(_CTF="Rh/Rh",4,5))),0)</f>
        <v>#N/A</v>
      </c>
      <c r="M89" s="25" t="e">
        <f t="shared" si="91"/>
        <v>#N/A</v>
      </c>
      <c r="N89" s="25" t="e">
        <f t="shared" si="92"/>
        <v>#N/A</v>
      </c>
      <c r="O89" s="25" t="e">
        <f t="shared" si="93"/>
        <v>#N/A</v>
      </c>
      <c r="P89" s="25" t="e">
        <f t="shared" si="94"/>
        <v>#N/A</v>
      </c>
      <c r="Q89" s="25" t="e">
        <f t="shared" si="95"/>
        <v>#N/A</v>
      </c>
      <c r="R89" s="25" t="e">
        <f t="shared" si="96"/>
        <v>#N/A</v>
      </c>
      <c r="S89" s="25" t="e">
        <f t="shared" si="97"/>
        <v>#N/A</v>
      </c>
      <c r="T89" s="25" t="e">
        <f t="shared" si="98"/>
        <v>#N/A</v>
      </c>
      <c r="U89" s="25" t="e">
        <f t="shared" ref="U89:U152" si="118">TREND(Q89:R89,M89:N89,J89)</f>
        <v>#VALUE!</v>
      </c>
      <c r="V89" s="25" t="e">
        <f t="shared" ref="V89:V152" si="119">TREND(S89:T89,M89:N89,J89)</f>
        <v>#VALUE!</v>
      </c>
      <c r="W89" s="25" t="e">
        <f t="shared" ref="W89:W152" si="120">TREND(U89:V89,O89:P89,L89)</f>
        <v>#VALUE!</v>
      </c>
      <c r="X89" s="26"/>
      <c r="Y89" s="85" t="e">
        <f t="shared" si="99"/>
        <v>#N/A</v>
      </c>
      <c r="Z89" s="85" t="e">
        <f t="shared" si="100"/>
        <v>#N/A</v>
      </c>
      <c r="AA89" s="85" t="e">
        <f t="shared" si="101"/>
        <v>#N/A</v>
      </c>
      <c r="AB89" s="85" t="e">
        <f t="shared" si="102"/>
        <v>#N/A</v>
      </c>
      <c r="AC89" s="85" t="e">
        <f t="shared" si="103"/>
        <v>#N/A</v>
      </c>
      <c r="AD89" s="85" t="e">
        <f t="shared" si="104"/>
        <v>#N/A</v>
      </c>
      <c r="AE89" s="85" t="e">
        <f t="shared" si="105"/>
        <v>#N/A</v>
      </c>
      <c r="AF89" s="85" t="e">
        <f t="shared" si="106"/>
        <v>#N/A</v>
      </c>
      <c r="AG89" s="85" t="e">
        <f t="shared" si="107"/>
        <v>#N/A</v>
      </c>
      <c r="AH89" s="85" t="e">
        <f t="shared" si="108"/>
        <v>#N/A</v>
      </c>
      <c r="AI89" s="85" t="e">
        <f t="shared" si="109"/>
        <v>#N/A</v>
      </c>
      <c r="AJ89" s="85" t="e">
        <f t="shared" si="110"/>
        <v>#N/A</v>
      </c>
      <c r="AK89" s="85" t="e">
        <f t="shared" ref="AK89:AK152" si="121">TREND(AG89:AH89,AE89:AF89,X89)</f>
        <v>#VALUE!</v>
      </c>
      <c r="AL89" s="85" t="e">
        <f t="shared" ref="AL89:AL152" si="122">TREND(AI89:AJ89,AE89:AF89,X89)</f>
        <v>#VALUE!</v>
      </c>
      <c r="AM89" s="85" t="e">
        <f t="shared" ref="AM89:AM152" si="123">TREND(AK89:AL89,AC89:AD89,J89)</f>
        <v>#VALUE!</v>
      </c>
      <c r="AN89" s="85" t="e">
        <f t="shared" ref="AN89:AN152" si="124">IF(Z89=75,Z89,Z89+10)</f>
        <v>#N/A</v>
      </c>
      <c r="AO89" s="85" t="e">
        <f t="shared" si="111"/>
        <v>#N/A</v>
      </c>
      <c r="AP89" s="85" t="e">
        <f t="shared" si="112"/>
        <v>#N/A</v>
      </c>
      <c r="AQ89" s="85" t="e">
        <f t="shared" si="113"/>
        <v>#N/A</v>
      </c>
      <c r="AR89" s="85" t="e">
        <f t="shared" si="114"/>
        <v>#N/A</v>
      </c>
      <c r="AS89" s="85" t="e">
        <f t="shared" si="115"/>
        <v>#N/A</v>
      </c>
      <c r="AT89" s="85" t="e">
        <f t="shared" si="116"/>
        <v>#N/A</v>
      </c>
      <c r="AU89" s="85" t="e">
        <f t="shared" ref="AU89:AU152" si="125">TREND(AQ89:AR89,AE89:AF89,X89)</f>
        <v>#VALUE!</v>
      </c>
      <c r="AV89" s="85" t="e">
        <f t="shared" ref="AV89:AV152" si="126">TREND(AS89:AT89,AE89:AF89,X89)</f>
        <v>#VALUE!</v>
      </c>
      <c r="AW89" s="85" t="e">
        <f t="shared" ref="AW89:AW152" si="127">TREND(AU89:AV89,AC89:AD89,J89)</f>
        <v>#VALUE!</v>
      </c>
      <c r="AX89" s="25" t="e">
        <f t="shared" ref="AX89:AX152" si="128">AM89+(AW89-AM89)/0.05*(L89-Y89)</f>
        <v>#VALUE!</v>
      </c>
      <c r="AY89" s="25">
        <f t="shared" si="89"/>
        <v>1.0169999999999999</v>
      </c>
      <c r="AZ89" s="55" t="e">
        <f t="shared" ref="AZ89:AZ152" si="129">G89*F89*(I89/K89)^2*W89*AX89*AY89</f>
        <v>#DIV/0!</v>
      </c>
    </row>
    <row r="90" spans="3:52">
      <c r="C90" s="4"/>
      <c r="D90" s="4"/>
      <c r="E90" s="4"/>
      <c r="F90" s="4"/>
      <c r="G90" s="55">
        <f t="shared" si="90"/>
        <v>-1.1208741258741391E-2</v>
      </c>
      <c r="H90" s="26"/>
      <c r="I90" s="25">
        <f>'Randament Mammo'!$I$18-4.5</f>
        <v>61.5</v>
      </c>
      <c r="J90" s="26"/>
      <c r="K90" s="25">
        <f t="shared" si="117"/>
        <v>0</v>
      </c>
      <c r="L90" s="25" t="e">
        <f>VLOOKUP(E90,'Tabele aux MGD'!B80:F90,IF(_CTF="Mo/Mo",2,IF(_CTF="Mo/Rh",3,IF(_CTF="Rh/Rh",4,5))),0)</f>
        <v>#N/A</v>
      </c>
      <c r="M90" s="25" t="e">
        <f t="shared" si="91"/>
        <v>#N/A</v>
      </c>
      <c r="N90" s="25" t="e">
        <f t="shared" si="92"/>
        <v>#N/A</v>
      </c>
      <c r="O90" s="25" t="e">
        <f t="shared" si="93"/>
        <v>#N/A</v>
      </c>
      <c r="P90" s="25" t="e">
        <f t="shared" si="94"/>
        <v>#N/A</v>
      </c>
      <c r="Q90" s="25" t="e">
        <f t="shared" si="95"/>
        <v>#N/A</v>
      </c>
      <c r="R90" s="25" t="e">
        <f t="shared" si="96"/>
        <v>#N/A</v>
      </c>
      <c r="S90" s="25" t="e">
        <f t="shared" si="97"/>
        <v>#N/A</v>
      </c>
      <c r="T90" s="25" t="e">
        <f t="shared" si="98"/>
        <v>#N/A</v>
      </c>
      <c r="U90" s="25" t="e">
        <f t="shared" si="118"/>
        <v>#VALUE!</v>
      </c>
      <c r="V90" s="25" t="e">
        <f t="shared" si="119"/>
        <v>#VALUE!</v>
      </c>
      <c r="W90" s="25" t="e">
        <f t="shared" si="120"/>
        <v>#VALUE!</v>
      </c>
      <c r="X90" s="26"/>
      <c r="Y90" s="85" t="e">
        <f t="shared" si="99"/>
        <v>#N/A</v>
      </c>
      <c r="Z90" s="85" t="e">
        <f t="shared" si="100"/>
        <v>#N/A</v>
      </c>
      <c r="AA90" s="85" t="e">
        <f t="shared" si="101"/>
        <v>#N/A</v>
      </c>
      <c r="AB90" s="85" t="e">
        <f t="shared" si="102"/>
        <v>#N/A</v>
      </c>
      <c r="AC90" s="85" t="e">
        <f t="shared" si="103"/>
        <v>#N/A</v>
      </c>
      <c r="AD90" s="85" t="e">
        <f t="shared" si="104"/>
        <v>#N/A</v>
      </c>
      <c r="AE90" s="85" t="e">
        <f t="shared" si="105"/>
        <v>#N/A</v>
      </c>
      <c r="AF90" s="85" t="e">
        <f t="shared" si="106"/>
        <v>#N/A</v>
      </c>
      <c r="AG90" s="85" t="e">
        <f t="shared" si="107"/>
        <v>#N/A</v>
      </c>
      <c r="AH90" s="85" t="e">
        <f t="shared" si="108"/>
        <v>#N/A</v>
      </c>
      <c r="AI90" s="85" t="e">
        <f t="shared" si="109"/>
        <v>#N/A</v>
      </c>
      <c r="AJ90" s="85" t="e">
        <f t="shared" si="110"/>
        <v>#N/A</v>
      </c>
      <c r="AK90" s="85" t="e">
        <f t="shared" si="121"/>
        <v>#VALUE!</v>
      </c>
      <c r="AL90" s="85" t="e">
        <f t="shared" si="122"/>
        <v>#VALUE!</v>
      </c>
      <c r="AM90" s="85" t="e">
        <f t="shared" si="123"/>
        <v>#VALUE!</v>
      </c>
      <c r="AN90" s="85" t="e">
        <f t="shared" si="124"/>
        <v>#N/A</v>
      </c>
      <c r="AO90" s="85" t="e">
        <f t="shared" si="111"/>
        <v>#N/A</v>
      </c>
      <c r="AP90" s="85" t="e">
        <f t="shared" si="112"/>
        <v>#N/A</v>
      </c>
      <c r="AQ90" s="85" t="e">
        <f t="shared" si="113"/>
        <v>#N/A</v>
      </c>
      <c r="AR90" s="85" t="e">
        <f t="shared" si="114"/>
        <v>#N/A</v>
      </c>
      <c r="AS90" s="85" t="e">
        <f t="shared" si="115"/>
        <v>#N/A</v>
      </c>
      <c r="AT90" s="85" t="e">
        <f t="shared" si="116"/>
        <v>#N/A</v>
      </c>
      <c r="AU90" s="85" t="e">
        <f t="shared" si="125"/>
        <v>#VALUE!</v>
      </c>
      <c r="AV90" s="85" t="e">
        <f t="shared" si="126"/>
        <v>#VALUE!</v>
      </c>
      <c r="AW90" s="85" t="e">
        <f t="shared" si="127"/>
        <v>#VALUE!</v>
      </c>
      <c r="AX90" s="25" t="e">
        <f t="shared" si="128"/>
        <v>#VALUE!</v>
      </c>
      <c r="AY90" s="25">
        <f t="shared" si="89"/>
        <v>1.0169999999999999</v>
      </c>
      <c r="AZ90" s="55" t="e">
        <f t="shared" si="129"/>
        <v>#DIV/0!</v>
      </c>
    </row>
    <row r="91" spans="3:52">
      <c r="C91" s="4"/>
      <c r="D91" s="4"/>
      <c r="E91" s="4"/>
      <c r="F91" s="4"/>
      <c r="G91" s="55">
        <f t="shared" si="90"/>
        <v>-1.1208741258741391E-2</v>
      </c>
      <c r="H91" s="26"/>
      <c r="I91" s="25">
        <f>'Randament Mammo'!$I$18-4.5</f>
        <v>61.5</v>
      </c>
      <c r="J91" s="26"/>
      <c r="K91" s="25">
        <f t="shared" si="117"/>
        <v>0</v>
      </c>
      <c r="L91" s="25" t="e">
        <f>VLOOKUP(E91,'Tabele aux MGD'!B81:F91,IF(_CTF="Mo/Mo",2,IF(_CTF="Mo/Rh",3,IF(_CTF="Rh/Rh",4,5))),0)</f>
        <v>#N/A</v>
      </c>
      <c r="M91" s="25" t="e">
        <f t="shared" si="91"/>
        <v>#N/A</v>
      </c>
      <c r="N91" s="25" t="e">
        <f t="shared" si="92"/>
        <v>#N/A</v>
      </c>
      <c r="O91" s="25" t="e">
        <f t="shared" si="93"/>
        <v>#N/A</v>
      </c>
      <c r="P91" s="25" t="e">
        <f t="shared" si="94"/>
        <v>#N/A</v>
      </c>
      <c r="Q91" s="25" t="e">
        <f t="shared" si="95"/>
        <v>#N/A</v>
      </c>
      <c r="R91" s="25" t="e">
        <f t="shared" si="96"/>
        <v>#N/A</v>
      </c>
      <c r="S91" s="25" t="e">
        <f t="shared" si="97"/>
        <v>#N/A</v>
      </c>
      <c r="T91" s="25" t="e">
        <f t="shared" si="98"/>
        <v>#N/A</v>
      </c>
      <c r="U91" s="25" t="e">
        <f t="shared" si="118"/>
        <v>#VALUE!</v>
      </c>
      <c r="V91" s="25" t="e">
        <f t="shared" si="119"/>
        <v>#VALUE!</v>
      </c>
      <c r="W91" s="25" t="e">
        <f t="shared" si="120"/>
        <v>#VALUE!</v>
      </c>
      <c r="X91" s="26"/>
      <c r="Y91" s="85" t="e">
        <f t="shared" si="99"/>
        <v>#N/A</v>
      </c>
      <c r="Z91" s="85" t="e">
        <f t="shared" si="100"/>
        <v>#N/A</v>
      </c>
      <c r="AA91" s="85" t="e">
        <f t="shared" si="101"/>
        <v>#N/A</v>
      </c>
      <c r="AB91" s="85" t="e">
        <f t="shared" si="102"/>
        <v>#N/A</v>
      </c>
      <c r="AC91" s="85" t="e">
        <f t="shared" si="103"/>
        <v>#N/A</v>
      </c>
      <c r="AD91" s="85" t="e">
        <f t="shared" si="104"/>
        <v>#N/A</v>
      </c>
      <c r="AE91" s="85" t="e">
        <f t="shared" si="105"/>
        <v>#N/A</v>
      </c>
      <c r="AF91" s="85" t="e">
        <f t="shared" si="106"/>
        <v>#N/A</v>
      </c>
      <c r="AG91" s="85" t="e">
        <f t="shared" si="107"/>
        <v>#N/A</v>
      </c>
      <c r="AH91" s="85" t="e">
        <f t="shared" si="108"/>
        <v>#N/A</v>
      </c>
      <c r="AI91" s="85" t="e">
        <f t="shared" si="109"/>
        <v>#N/A</v>
      </c>
      <c r="AJ91" s="85" t="e">
        <f t="shared" si="110"/>
        <v>#N/A</v>
      </c>
      <c r="AK91" s="85" t="e">
        <f t="shared" si="121"/>
        <v>#VALUE!</v>
      </c>
      <c r="AL91" s="85" t="e">
        <f t="shared" si="122"/>
        <v>#VALUE!</v>
      </c>
      <c r="AM91" s="85" t="e">
        <f t="shared" si="123"/>
        <v>#VALUE!</v>
      </c>
      <c r="AN91" s="85" t="e">
        <f t="shared" si="124"/>
        <v>#N/A</v>
      </c>
      <c r="AO91" s="85" t="e">
        <f t="shared" si="111"/>
        <v>#N/A</v>
      </c>
      <c r="AP91" s="85" t="e">
        <f t="shared" si="112"/>
        <v>#N/A</v>
      </c>
      <c r="AQ91" s="85" t="e">
        <f t="shared" si="113"/>
        <v>#N/A</v>
      </c>
      <c r="AR91" s="85" t="e">
        <f t="shared" si="114"/>
        <v>#N/A</v>
      </c>
      <c r="AS91" s="85" t="e">
        <f t="shared" si="115"/>
        <v>#N/A</v>
      </c>
      <c r="AT91" s="85" t="e">
        <f t="shared" si="116"/>
        <v>#N/A</v>
      </c>
      <c r="AU91" s="85" t="e">
        <f t="shared" si="125"/>
        <v>#VALUE!</v>
      </c>
      <c r="AV91" s="85" t="e">
        <f t="shared" si="126"/>
        <v>#VALUE!</v>
      </c>
      <c r="AW91" s="85" t="e">
        <f t="shared" si="127"/>
        <v>#VALUE!</v>
      </c>
      <c r="AX91" s="25" t="e">
        <f t="shared" si="128"/>
        <v>#VALUE!</v>
      </c>
      <c r="AY91" s="25">
        <f t="shared" si="89"/>
        <v>1.0169999999999999</v>
      </c>
      <c r="AZ91" s="55" t="e">
        <f t="shared" si="129"/>
        <v>#DIV/0!</v>
      </c>
    </row>
    <row r="92" spans="3:52">
      <c r="C92" s="4"/>
      <c r="D92" s="4"/>
      <c r="E92" s="4"/>
      <c r="F92" s="4"/>
      <c r="G92" s="55">
        <f t="shared" si="90"/>
        <v>-1.1208741258741391E-2</v>
      </c>
      <c r="H92" s="26"/>
      <c r="I92" s="25">
        <f>'Randament Mammo'!$I$18-4.5</f>
        <v>61.5</v>
      </c>
      <c r="J92" s="26"/>
      <c r="K92" s="25">
        <f t="shared" si="117"/>
        <v>0</v>
      </c>
      <c r="L92" s="25" t="e">
        <f>VLOOKUP(E92,'Tabele aux MGD'!B82:F92,IF(_CTF="Mo/Mo",2,IF(_CTF="Mo/Rh",3,IF(_CTF="Rh/Rh",4,5))),0)</f>
        <v>#N/A</v>
      </c>
      <c r="M92" s="25" t="e">
        <f t="shared" si="91"/>
        <v>#N/A</v>
      </c>
      <c r="N92" s="25" t="e">
        <f t="shared" si="92"/>
        <v>#N/A</v>
      </c>
      <c r="O92" s="25" t="e">
        <f t="shared" si="93"/>
        <v>#N/A</v>
      </c>
      <c r="P92" s="25" t="e">
        <f t="shared" si="94"/>
        <v>#N/A</v>
      </c>
      <c r="Q92" s="25" t="e">
        <f t="shared" si="95"/>
        <v>#N/A</v>
      </c>
      <c r="R92" s="25" t="e">
        <f t="shared" si="96"/>
        <v>#N/A</v>
      </c>
      <c r="S92" s="25" t="e">
        <f t="shared" si="97"/>
        <v>#N/A</v>
      </c>
      <c r="T92" s="25" t="e">
        <f t="shared" si="98"/>
        <v>#N/A</v>
      </c>
      <c r="U92" s="25" t="e">
        <f t="shared" si="118"/>
        <v>#VALUE!</v>
      </c>
      <c r="V92" s="25" t="e">
        <f t="shared" si="119"/>
        <v>#VALUE!</v>
      </c>
      <c r="W92" s="25" t="e">
        <f t="shared" si="120"/>
        <v>#VALUE!</v>
      </c>
      <c r="X92" s="26"/>
      <c r="Y92" s="85" t="e">
        <f t="shared" si="99"/>
        <v>#N/A</v>
      </c>
      <c r="Z92" s="85" t="e">
        <f t="shared" si="100"/>
        <v>#N/A</v>
      </c>
      <c r="AA92" s="85" t="e">
        <f t="shared" si="101"/>
        <v>#N/A</v>
      </c>
      <c r="AB92" s="85" t="e">
        <f t="shared" si="102"/>
        <v>#N/A</v>
      </c>
      <c r="AC92" s="85" t="e">
        <f t="shared" si="103"/>
        <v>#N/A</v>
      </c>
      <c r="AD92" s="85" t="e">
        <f t="shared" si="104"/>
        <v>#N/A</v>
      </c>
      <c r="AE92" s="85" t="e">
        <f t="shared" si="105"/>
        <v>#N/A</v>
      </c>
      <c r="AF92" s="85" t="e">
        <f t="shared" si="106"/>
        <v>#N/A</v>
      </c>
      <c r="AG92" s="85" t="e">
        <f t="shared" si="107"/>
        <v>#N/A</v>
      </c>
      <c r="AH92" s="85" t="e">
        <f t="shared" si="108"/>
        <v>#N/A</v>
      </c>
      <c r="AI92" s="85" t="e">
        <f t="shared" si="109"/>
        <v>#N/A</v>
      </c>
      <c r="AJ92" s="85" t="e">
        <f t="shared" si="110"/>
        <v>#N/A</v>
      </c>
      <c r="AK92" s="85" t="e">
        <f t="shared" si="121"/>
        <v>#VALUE!</v>
      </c>
      <c r="AL92" s="85" t="e">
        <f t="shared" si="122"/>
        <v>#VALUE!</v>
      </c>
      <c r="AM92" s="85" t="e">
        <f t="shared" si="123"/>
        <v>#VALUE!</v>
      </c>
      <c r="AN92" s="85" t="e">
        <f t="shared" si="124"/>
        <v>#N/A</v>
      </c>
      <c r="AO92" s="85" t="e">
        <f t="shared" si="111"/>
        <v>#N/A</v>
      </c>
      <c r="AP92" s="85" t="e">
        <f t="shared" si="112"/>
        <v>#N/A</v>
      </c>
      <c r="AQ92" s="85" t="e">
        <f t="shared" si="113"/>
        <v>#N/A</v>
      </c>
      <c r="AR92" s="85" t="e">
        <f t="shared" si="114"/>
        <v>#N/A</v>
      </c>
      <c r="AS92" s="85" t="e">
        <f t="shared" si="115"/>
        <v>#N/A</v>
      </c>
      <c r="AT92" s="85" t="e">
        <f t="shared" si="116"/>
        <v>#N/A</v>
      </c>
      <c r="AU92" s="85" t="e">
        <f t="shared" si="125"/>
        <v>#VALUE!</v>
      </c>
      <c r="AV92" s="85" t="e">
        <f t="shared" si="126"/>
        <v>#VALUE!</v>
      </c>
      <c r="AW92" s="85" t="e">
        <f t="shared" si="127"/>
        <v>#VALUE!</v>
      </c>
      <c r="AX92" s="25" t="e">
        <f t="shared" si="128"/>
        <v>#VALUE!</v>
      </c>
      <c r="AY92" s="25">
        <f t="shared" si="89"/>
        <v>1.0169999999999999</v>
      </c>
      <c r="AZ92" s="55" t="e">
        <f t="shared" si="129"/>
        <v>#DIV/0!</v>
      </c>
    </row>
    <row r="93" spans="3:52">
      <c r="C93" s="4"/>
      <c r="D93" s="4"/>
      <c r="E93" s="4"/>
      <c r="F93" s="4"/>
      <c r="G93" s="55">
        <f t="shared" si="90"/>
        <v>-1.1208741258741391E-2</v>
      </c>
      <c r="H93" s="26"/>
      <c r="I93" s="25">
        <f>'Randament Mammo'!$I$18-4.5</f>
        <v>61.5</v>
      </c>
      <c r="J93" s="26"/>
      <c r="K93" s="25">
        <f t="shared" si="117"/>
        <v>0</v>
      </c>
      <c r="L93" s="25" t="e">
        <f>VLOOKUP(E93,'Tabele aux MGD'!B83:F93,IF(_CTF="Mo/Mo",2,IF(_CTF="Mo/Rh",3,IF(_CTF="Rh/Rh",4,5))),0)</f>
        <v>#N/A</v>
      </c>
      <c r="M93" s="25" t="e">
        <f t="shared" si="91"/>
        <v>#N/A</v>
      </c>
      <c r="N93" s="25" t="e">
        <f t="shared" si="92"/>
        <v>#N/A</v>
      </c>
      <c r="O93" s="25" t="e">
        <f t="shared" si="93"/>
        <v>#N/A</v>
      </c>
      <c r="P93" s="25" t="e">
        <f t="shared" si="94"/>
        <v>#N/A</v>
      </c>
      <c r="Q93" s="25" t="e">
        <f t="shared" si="95"/>
        <v>#N/A</v>
      </c>
      <c r="R93" s="25" t="e">
        <f t="shared" si="96"/>
        <v>#N/A</v>
      </c>
      <c r="S93" s="25" t="e">
        <f t="shared" si="97"/>
        <v>#N/A</v>
      </c>
      <c r="T93" s="25" t="e">
        <f t="shared" si="98"/>
        <v>#N/A</v>
      </c>
      <c r="U93" s="25" t="e">
        <f t="shared" si="118"/>
        <v>#VALUE!</v>
      </c>
      <c r="V93" s="25" t="e">
        <f t="shared" si="119"/>
        <v>#VALUE!</v>
      </c>
      <c r="W93" s="25" t="e">
        <f t="shared" si="120"/>
        <v>#VALUE!</v>
      </c>
      <c r="X93" s="26"/>
      <c r="Y93" s="85" t="e">
        <f t="shared" si="99"/>
        <v>#N/A</v>
      </c>
      <c r="Z93" s="85" t="e">
        <f t="shared" si="100"/>
        <v>#N/A</v>
      </c>
      <c r="AA93" s="85" t="e">
        <f t="shared" si="101"/>
        <v>#N/A</v>
      </c>
      <c r="AB93" s="85" t="e">
        <f t="shared" si="102"/>
        <v>#N/A</v>
      </c>
      <c r="AC93" s="85" t="e">
        <f t="shared" si="103"/>
        <v>#N/A</v>
      </c>
      <c r="AD93" s="85" t="e">
        <f t="shared" si="104"/>
        <v>#N/A</v>
      </c>
      <c r="AE93" s="85" t="e">
        <f t="shared" si="105"/>
        <v>#N/A</v>
      </c>
      <c r="AF93" s="85" t="e">
        <f t="shared" si="106"/>
        <v>#N/A</v>
      </c>
      <c r="AG93" s="85" t="e">
        <f t="shared" si="107"/>
        <v>#N/A</v>
      </c>
      <c r="AH93" s="85" t="e">
        <f t="shared" si="108"/>
        <v>#N/A</v>
      </c>
      <c r="AI93" s="85" t="e">
        <f t="shared" si="109"/>
        <v>#N/A</v>
      </c>
      <c r="AJ93" s="85" t="e">
        <f t="shared" si="110"/>
        <v>#N/A</v>
      </c>
      <c r="AK93" s="85" t="e">
        <f t="shared" si="121"/>
        <v>#VALUE!</v>
      </c>
      <c r="AL93" s="85" t="e">
        <f t="shared" si="122"/>
        <v>#VALUE!</v>
      </c>
      <c r="AM93" s="85" t="e">
        <f t="shared" si="123"/>
        <v>#VALUE!</v>
      </c>
      <c r="AN93" s="85" t="e">
        <f t="shared" si="124"/>
        <v>#N/A</v>
      </c>
      <c r="AO93" s="85" t="e">
        <f t="shared" si="111"/>
        <v>#N/A</v>
      </c>
      <c r="AP93" s="85" t="e">
        <f t="shared" si="112"/>
        <v>#N/A</v>
      </c>
      <c r="AQ93" s="85" t="e">
        <f t="shared" si="113"/>
        <v>#N/A</v>
      </c>
      <c r="AR93" s="85" t="e">
        <f t="shared" si="114"/>
        <v>#N/A</v>
      </c>
      <c r="AS93" s="85" t="e">
        <f t="shared" si="115"/>
        <v>#N/A</v>
      </c>
      <c r="AT93" s="85" t="e">
        <f t="shared" si="116"/>
        <v>#N/A</v>
      </c>
      <c r="AU93" s="85" t="e">
        <f t="shared" si="125"/>
        <v>#VALUE!</v>
      </c>
      <c r="AV93" s="85" t="e">
        <f t="shared" si="126"/>
        <v>#VALUE!</v>
      </c>
      <c r="AW93" s="85" t="e">
        <f t="shared" si="127"/>
        <v>#VALUE!</v>
      </c>
      <c r="AX93" s="25" t="e">
        <f t="shared" si="128"/>
        <v>#VALUE!</v>
      </c>
      <c r="AY93" s="25">
        <f t="shared" si="89"/>
        <v>1.0169999999999999</v>
      </c>
      <c r="AZ93" s="55" t="e">
        <f t="shared" si="129"/>
        <v>#DIV/0!</v>
      </c>
    </row>
    <row r="94" spans="3:52">
      <c r="C94" s="4"/>
      <c r="D94" s="4"/>
      <c r="E94" s="4"/>
      <c r="F94" s="4"/>
      <c r="G94" s="55">
        <f t="shared" si="90"/>
        <v>-1.1208741258741391E-2</v>
      </c>
      <c r="H94" s="26"/>
      <c r="I94" s="25">
        <f>'Randament Mammo'!$I$18-4.5</f>
        <v>61.5</v>
      </c>
      <c r="J94" s="26"/>
      <c r="K94" s="25">
        <f t="shared" si="117"/>
        <v>0</v>
      </c>
      <c r="L94" s="25" t="e">
        <f>VLOOKUP(E94,'Tabele aux MGD'!B84:F94,IF(_CTF="Mo/Mo",2,IF(_CTF="Mo/Rh",3,IF(_CTF="Rh/Rh",4,5))),0)</f>
        <v>#N/A</v>
      </c>
      <c r="M94" s="25" t="e">
        <f t="shared" si="91"/>
        <v>#N/A</v>
      </c>
      <c r="N94" s="25" t="e">
        <f t="shared" si="92"/>
        <v>#N/A</v>
      </c>
      <c r="O94" s="25" t="e">
        <f t="shared" si="93"/>
        <v>#N/A</v>
      </c>
      <c r="P94" s="25" t="e">
        <f t="shared" si="94"/>
        <v>#N/A</v>
      </c>
      <c r="Q94" s="25" t="e">
        <f t="shared" si="95"/>
        <v>#N/A</v>
      </c>
      <c r="R94" s="25" t="e">
        <f t="shared" si="96"/>
        <v>#N/A</v>
      </c>
      <c r="S94" s="25" t="e">
        <f t="shared" si="97"/>
        <v>#N/A</v>
      </c>
      <c r="T94" s="25" t="e">
        <f t="shared" si="98"/>
        <v>#N/A</v>
      </c>
      <c r="U94" s="25" t="e">
        <f t="shared" si="118"/>
        <v>#VALUE!</v>
      </c>
      <c r="V94" s="25" t="e">
        <f t="shared" si="119"/>
        <v>#VALUE!</v>
      </c>
      <c r="W94" s="25" t="e">
        <f t="shared" si="120"/>
        <v>#VALUE!</v>
      </c>
      <c r="X94" s="26"/>
      <c r="Y94" s="85" t="e">
        <f t="shared" si="99"/>
        <v>#N/A</v>
      </c>
      <c r="Z94" s="85" t="e">
        <f t="shared" si="100"/>
        <v>#N/A</v>
      </c>
      <c r="AA94" s="85" t="e">
        <f t="shared" si="101"/>
        <v>#N/A</v>
      </c>
      <c r="AB94" s="85" t="e">
        <f t="shared" si="102"/>
        <v>#N/A</v>
      </c>
      <c r="AC94" s="85" t="e">
        <f t="shared" si="103"/>
        <v>#N/A</v>
      </c>
      <c r="AD94" s="85" t="e">
        <f t="shared" si="104"/>
        <v>#N/A</v>
      </c>
      <c r="AE94" s="85" t="e">
        <f t="shared" si="105"/>
        <v>#N/A</v>
      </c>
      <c r="AF94" s="85" t="e">
        <f t="shared" si="106"/>
        <v>#N/A</v>
      </c>
      <c r="AG94" s="85" t="e">
        <f t="shared" si="107"/>
        <v>#N/A</v>
      </c>
      <c r="AH94" s="85" t="e">
        <f t="shared" si="108"/>
        <v>#N/A</v>
      </c>
      <c r="AI94" s="85" t="e">
        <f t="shared" si="109"/>
        <v>#N/A</v>
      </c>
      <c r="AJ94" s="85" t="e">
        <f t="shared" si="110"/>
        <v>#N/A</v>
      </c>
      <c r="AK94" s="85" t="e">
        <f t="shared" si="121"/>
        <v>#VALUE!</v>
      </c>
      <c r="AL94" s="85" t="e">
        <f t="shared" si="122"/>
        <v>#VALUE!</v>
      </c>
      <c r="AM94" s="85" t="e">
        <f t="shared" si="123"/>
        <v>#VALUE!</v>
      </c>
      <c r="AN94" s="85" t="e">
        <f t="shared" si="124"/>
        <v>#N/A</v>
      </c>
      <c r="AO94" s="85" t="e">
        <f t="shared" si="111"/>
        <v>#N/A</v>
      </c>
      <c r="AP94" s="85" t="e">
        <f t="shared" si="112"/>
        <v>#N/A</v>
      </c>
      <c r="AQ94" s="85" t="e">
        <f t="shared" si="113"/>
        <v>#N/A</v>
      </c>
      <c r="AR94" s="85" t="e">
        <f t="shared" si="114"/>
        <v>#N/A</v>
      </c>
      <c r="AS94" s="85" t="e">
        <f t="shared" si="115"/>
        <v>#N/A</v>
      </c>
      <c r="AT94" s="85" t="e">
        <f t="shared" si="116"/>
        <v>#N/A</v>
      </c>
      <c r="AU94" s="85" t="e">
        <f t="shared" si="125"/>
        <v>#VALUE!</v>
      </c>
      <c r="AV94" s="85" t="e">
        <f t="shared" si="126"/>
        <v>#VALUE!</v>
      </c>
      <c r="AW94" s="85" t="e">
        <f t="shared" si="127"/>
        <v>#VALUE!</v>
      </c>
      <c r="AX94" s="25" t="e">
        <f t="shared" si="128"/>
        <v>#VALUE!</v>
      </c>
      <c r="AY94" s="25">
        <f t="shared" si="89"/>
        <v>1.0169999999999999</v>
      </c>
      <c r="AZ94" s="55" t="e">
        <f t="shared" si="129"/>
        <v>#DIV/0!</v>
      </c>
    </row>
    <row r="95" spans="3:52">
      <c r="C95" s="4"/>
      <c r="D95" s="4"/>
      <c r="E95" s="4"/>
      <c r="F95" s="4"/>
      <c r="G95" s="55">
        <f t="shared" si="90"/>
        <v>-1.1208741258741391E-2</v>
      </c>
      <c r="H95" s="26"/>
      <c r="I95" s="25">
        <f>'Randament Mammo'!$I$18-4.5</f>
        <v>61.5</v>
      </c>
      <c r="J95" s="26"/>
      <c r="K95" s="25">
        <f t="shared" si="117"/>
        <v>0</v>
      </c>
      <c r="L95" s="25" t="e">
        <f>VLOOKUP(E95,'Tabele aux MGD'!B85:F95,IF(_CTF="Mo/Mo",2,IF(_CTF="Mo/Rh",3,IF(_CTF="Rh/Rh",4,5))),0)</f>
        <v>#N/A</v>
      </c>
      <c r="M95" s="25" t="e">
        <f t="shared" si="91"/>
        <v>#N/A</v>
      </c>
      <c r="N95" s="25" t="e">
        <f t="shared" si="92"/>
        <v>#N/A</v>
      </c>
      <c r="O95" s="25" t="e">
        <f t="shared" si="93"/>
        <v>#N/A</v>
      </c>
      <c r="P95" s="25" t="e">
        <f t="shared" si="94"/>
        <v>#N/A</v>
      </c>
      <c r="Q95" s="25" t="e">
        <f t="shared" si="95"/>
        <v>#N/A</v>
      </c>
      <c r="R95" s="25" t="e">
        <f t="shared" si="96"/>
        <v>#N/A</v>
      </c>
      <c r="S95" s="25" t="e">
        <f t="shared" si="97"/>
        <v>#N/A</v>
      </c>
      <c r="T95" s="25" t="e">
        <f t="shared" si="98"/>
        <v>#N/A</v>
      </c>
      <c r="U95" s="25" t="e">
        <f t="shared" si="118"/>
        <v>#VALUE!</v>
      </c>
      <c r="V95" s="25" t="e">
        <f t="shared" si="119"/>
        <v>#VALUE!</v>
      </c>
      <c r="W95" s="25" t="e">
        <f t="shared" si="120"/>
        <v>#VALUE!</v>
      </c>
      <c r="X95" s="26"/>
      <c r="Y95" s="85" t="e">
        <f t="shared" si="99"/>
        <v>#N/A</v>
      </c>
      <c r="Z95" s="85" t="e">
        <f t="shared" si="100"/>
        <v>#N/A</v>
      </c>
      <c r="AA95" s="85" t="e">
        <f t="shared" si="101"/>
        <v>#N/A</v>
      </c>
      <c r="AB95" s="85" t="e">
        <f t="shared" si="102"/>
        <v>#N/A</v>
      </c>
      <c r="AC95" s="85" t="e">
        <f t="shared" si="103"/>
        <v>#N/A</v>
      </c>
      <c r="AD95" s="85" t="e">
        <f t="shared" si="104"/>
        <v>#N/A</v>
      </c>
      <c r="AE95" s="85" t="e">
        <f t="shared" si="105"/>
        <v>#N/A</v>
      </c>
      <c r="AF95" s="85" t="e">
        <f t="shared" si="106"/>
        <v>#N/A</v>
      </c>
      <c r="AG95" s="85" t="e">
        <f t="shared" si="107"/>
        <v>#N/A</v>
      </c>
      <c r="AH95" s="85" t="e">
        <f t="shared" si="108"/>
        <v>#N/A</v>
      </c>
      <c r="AI95" s="85" t="e">
        <f t="shared" si="109"/>
        <v>#N/A</v>
      </c>
      <c r="AJ95" s="85" t="e">
        <f t="shared" si="110"/>
        <v>#N/A</v>
      </c>
      <c r="AK95" s="85" t="e">
        <f t="shared" si="121"/>
        <v>#VALUE!</v>
      </c>
      <c r="AL95" s="85" t="e">
        <f t="shared" si="122"/>
        <v>#VALUE!</v>
      </c>
      <c r="AM95" s="85" t="e">
        <f t="shared" si="123"/>
        <v>#VALUE!</v>
      </c>
      <c r="AN95" s="85" t="e">
        <f t="shared" si="124"/>
        <v>#N/A</v>
      </c>
      <c r="AO95" s="85" t="e">
        <f t="shared" si="111"/>
        <v>#N/A</v>
      </c>
      <c r="AP95" s="85" t="e">
        <f t="shared" si="112"/>
        <v>#N/A</v>
      </c>
      <c r="AQ95" s="85" t="e">
        <f t="shared" si="113"/>
        <v>#N/A</v>
      </c>
      <c r="AR95" s="85" t="e">
        <f t="shared" si="114"/>
        <v>#N/A</v>
      </c>
      <c r="AS95" s="85" t="e">
        <f t="shared" si="115"/>
        <v>#N/A</v>
      </c>
      <c r="AT95" s="85" t="e">
        <f t="shared" si="116"/>
        <v>#N/A</v>
      </c>
      <c r="AU95" s="85" t="e">
        <f t="shared" si="125"/>
        <v>#VALUE!</v>
      </c>
      <c r="AV95" s="85" t="e">
        <f t="shared" si="126"/>
        <v>#VALUE!</v>
      </c>
      <c r="AW95" s="85" t="e">
        <f t="shared" si="127"/>
        <v>#VALUE!</v>
      </c>
      <c r="AX95" s="25" t="e">
        <f t="shared" si="128"/>
        <v>#VALUE!</v>
      </c>
      <c r="AY95" s="25">
        <f t="shared" si="89"/>
        <v>1.0169999999999999</v>
      </c>
      <c r="AZ95" s="55" t="e">
        <f t="shared" si="129"/>
        <v>#DIV/0!</v>
      </c>
    </row>
    <row r="96" spans="3:52">
      <c r="C96" s="4"/>
      <c r="D96" s="4"/>
      <c r="E96" s="4"/>
      <c r="F96" s="4"/>
      <c r="G96" s="55">
        <f t="shared" si="90"/>
        <v>-1.1208741258741391E-2</v>
      </c>
      <c r="H96" s="26"/>
      <c r="I96" s="25">
        <f>'Randament Mammo'!$I$18-4.5</f>
        <v>61.5</v>
      </c>
      <c r="J96" s="26"/>
      <c r="K96" s="25">
        <f t="shared" si="117"/>
        <v>0</v>
      </c>
      <c r="L96" s="25" t="e">
        <f>VLOOKUP(E96,'Tabele aux MGD'!B86:F96,IF(_CTF="Mo/Mo",2,IF(_CTF="Mo/Rh",3,IF(_CTF="Rh/Rh",4,5))),0)</f>
        <v>#N/A</v>
      </c>
      <c r="M96" s="25" t="e">
        <f t="shared" si="91"/>
        <v>#N/A</v>
      </c>
      <c r="N96" s="25" t="e">
        <f t="shared" si="92"/>
        <v>#N/A</v>
      </c>
      <c r="O96" s="25" t="e">
        <f t="shared" si="93"/>
        <v>#N/A</v>
      </c>
      <c r="P96" s="25" t="e">
        <f t="shared" si="94"/>
        <v>#N/A</v>
      </c>
      <c r="Q96" s="25" t="e">
        <f t="shared" si="95"/>
        <v>#N/A</v>
      </c>
      <c r="R96" s="25" t="e">
        <f t="shared" si="96"/>
        <v>#N/A</v>
      </c>
      <c r="S96" s="25" t="e">
        <f t="shared" si="97"/>
        <v>#N/A</v>
      </c>
      <c r="T96" s="25" t="e">
        <f t="shared" si="98"/>
        <v>#N/A</v>
      </c>
      <c r="U96" s="25" t="e">
        <f t="shared" si="118"/>
        <v>#VALUE!</v>
      </c>
      <c r="V96" s="25" t="e">
        <f t="shared" si="119"/>
        <v>#VALUE!</v>
      </c>
      <c r="W96" s="25" t="e">
        <f t="shared" si="120"/>
        <v>#VALUE!</v>
      </c>
      <c r="X96" s="26"/>
      <c r="Y96" s="85" t="e">
        <f t="shared" si="99"/>
        <v>#N/A</v>
      </c>
      <c r="Z96" s="85" t="e">
        <f t="shared" si="100"/>
        <v>#N/A</v>
      </c>
      <c r="AA96" s="85" t="e">
        <f t="shared" si="101"/>
        <v>#N/A</v>
      </c>
      <c r="AB96" s="85" t="e">
        <f t="shared" si="102"/>
        <v>#N/A</v>
      </c>
      <c r="AC96" s="85" t="e">
        <f t="shared" si="103"/>
        <v>#N/A</v>
      </c>
      <c r="AD96" s="85" t="e">
        <f t="shared" si="104"/>
        <v>#N/A</v>
      </c>
      <c r="AE96" s="85" t="e">
        <f t="shared" si="105"/>
        <v>#N/A</v>
      </c>
      <c r="AF96" s="85" t="e">
        <f t="shared" si="106"/>
        <v>#N/A</v>
      </c>
      <c r="AG96" s="85" t="e">
        <f t="shared" si="107"/>
        <v>#N/A</v>
      </c>
      <c r="AH96" s="85" t="e">
        <f t="shared" si="108"/>
        <v>#N/A</v>
      </c>
      <c r="AI96" s="85" t="e">
        <f t="shared" si="109"/>
        <v>#N/A</v>
      </c>
      <c r="AJ96" s="85" t="e">
        <f t="shared" si="110"/>
        <v>#N/A</v>
      </c>
      <c r="AK96" s="85" t="e">
        <f t="shared" si="121"/>
        <v>#VALUE!</v>
      </c>
      <c r="AL96" s="85" t="e">
        <f t="shared" si="122"/>
        <v>#VALUE!</v>
      </c>
      <c r="AM96" s="85" t="e">
        <f t="shared" si="123"/>
        <v>#VALUE!</v>
      </c>
      <c r="AN96" s="85" t="e">
        <f t="shared" si="124"/>
        <v>#N/A</v>
      </c>
      <c r="AO96" s="85" t="e">
        <f t="shared" si="111"/>
        <v>#N/A</v>
      </c>
      <c r="AP96" s="85" t="e">
        <f t="shared" si="112"/>
        <v>#N/A</v>
      </c>
      <c r="AQ96" s="85" t="e">
        <f t="shared" si="113"/>
        <v>#N/A</v>
      </c>
      <c r="AR96" s="85" t="e">
        <f t="shared" si="114"/>
        <v>#N/A</v>
      </c>
      <c r="AS96" s="85" t="e">
        <f t="shared" si="115"/>
        <v>#N/A</v>
      </c>
      <c r="AT96" s="85" t="e">
        <f t="shared" si="116"/>
        <v>#N/A</v>
      </c>
      <c r="AU96" s="85" t="e">
        <f t="shared" si="125"/>
        <v>#VALUE!</v>
      </c>
      <c r="AV96" s="85" t="e">
        <f t="shared" si="126"/>
        <v>#VALUE!</v>
      </c>
      <c r="AW96" s="85" t="e">
        <f t="shared" si="127"/>
        <v>#VALUE!</v>
      </c>
      <c r="AX96" s="25" t="e">
        <f t="shared" si="128"/>
        <v>#VALUE!</v>
      </c>
      <c r="AY96" s="25">
        <f t="shared" si="89"/>
        <v>1.0169999999999999</v>
      </c>
      <c r="AZ96" s="55" t="e">
        <f t="shared" si="129"/>
        <v>#DIV/0!</v>
      </c>
    </row>
    <row r="97" spans="3:52">
      <c r="C97" s="4"/>
      <c r="D97" s="4"/>
      <c r="E97" s="4"/>
      <c r="F97" s="4"/>
      <c r="G97" s="55">
        <f t="shared" si="90"/>
        <v>-1.1208741258741391E-2</v>
      </c>
      <c r="H97" s="26"/>
      <c r="I97" s="25">
        <f>'Randament Mammo'!$I$18-4.5</f>
        <v>61.5</v>
      </c>
      <c r="J97" s="26"/>
      <c r="K97" s="25">
        <f t="shared" si="117"/>
        <v>0</v>
      </c>
      <c r="L97" s="25" t="e">
        <f>VLOOKUP(E97,'Tabele aux MGD'!B87:F97,IF(_CTF="Mo/Mo",2,IF(_CTF="Mo/Rh",3,IF(_CTF="Rh/Rh",4,5))),0)</f>
        <v>#N/A</v>
      </c>
      <c r="M97" s="25" t="e">
        <f t="shared" si="91"/>
        <v>#N/A</v>
      </c>
      <c r="N97" s="25" t="e">
        <f t="shared" si="92"/>
        <v>#N/A</v>
      </c>
      <c r="O97" s="25" t="e">
        <f t="shared" si="93"/>
        <v>#N/A</v>
      </c>
      <c r="P97" s="25" t="e">
        <f t="shared" si="94"/>
        <v>#N/A</v>
      </c>
      <c r="Q97" s="25" t="e">
        <f t="shared" si="95"/>
        <v>#N/A</v>
      </c>
      <c r="R97" s="25" t="e">
        <f t="shared" si="96"/>
        <v>#N/A</v>
      </c>
      <c r="S97" s="25" t="e">
        <f t="shared" si="97"/>
        <v>#N/A</v>
      </c>
      <c r="T97" s="25" t="e">
        <f t="shared" si="98"/>
        <v>#N/A</v>
      </c>
      <c r="U97" s="25" t="e">
        <f t="shared" si="118"/>
        <v>#VALUE!</v>
      </c>
      <c r="V97" s="25" t="e">
        <f t="shared" si="119"/>
        <v>#VALUE!</v>
      </c>
      <c r="W97" s="25" t="e">
        <f t="shared" si="120"/>
        <v>#VALUE!</v>
      </c>
      <c r="X97" s="26"/>
      <c r="Y97" s="85" t="e">
        <f t="shared" si="99"/>
        <v>#N/A</v>
      </c>
      <c r="Z97" s="85" t="e">
        <f t="shared" si="100"/>
        <v>#N/A</v>
      </c>
      <c r="AA97" s="85" t="e">
        <f t="shared" si="101"/>
        <v>#N/A</v>
      </c>
      <c r="AB97" s="85" t="e">
        <f t="shared" si="102"/>
        <v>#N/A</v>
      </c>
      <c r="AC97" s="85" t="e">
        <f t="shared" si="103"/>
        <v>#N/A</v>
      </c>
      <c r="AD97" s="85" t="e">
        <f t="shared" si="104"/>
        <v>#N/A</v>
      </c>
      <c r="AE97" s="85" t="e">
        <f t="shared" si="105"/>
        <v>#N/A</v>
      </c>
      <c r="AF97" s="85" t="e">
        <f t="shared" si="106"/>
        <v>#N/A</v>
      </c>
      <c r="AG97" s="85" t="e">
        <f t="shared" si="107"/>
        <v>#N/A</v>
      </c>
      <c r="AH97" s="85" t="e">
        <f t="shared" si="108"/>
        <v>#N/A</v>
      </c>
      <c r="AI97" s="85" t="e">
        <f t="shared" si="109"/>
        <v>#N/A</v>
      </c>
      <c r="AJ97" s="85" t="e">
        <f t="shared" si="110"/>
        <v>#N/A</v>
      </c>
      <c r="AK97" s="85" t="e">
        <f t="shared" si="121"/>
        <v>#VALUE!</v>
      </c>
      <c r="AL97" s="85" t="e">
        <f t="shared" si="122"/>
        <v>#VALUE!</v>
      </c>
      <c r="AM97" s="85" t="e">
        <f t="shared" si="123"/>
        <v>#VALUE!</v>
      </c>
      <c r="AN97" s="85" t="e">
        <f t="shared" si="124"/>
        <v>#N/A</v>
      </c>
      <c r="AO97" s="85" t="e">
        <f t="shared" si="111"/>
        <v>#N/A</v>
      </c>
      <c r="AP97" s="85" t="e">
        <f t="shared" si="112"/>
        <v>#N/A</v>
      </c>
      <c r="AQ97" s="85" t="e">
        <f t="shared" si="113"/>
        <v>#N/A</v>
      </c>
      <c r="AR97" s="85" t="e">
        <f t="shared" si="114"/>
        <v>#N/A</v>
      </c>
      <c r="AS97" s="85" t="e">
        <f t="shared" si="115"/>
        <v>#N/A</v>
      </c>
      <c r="AT97" s="85" t="e">
        <f t="shared" si="116"/>
        <v>#N/A</v>
      </c>
      <c r="AU97" s="85" t="e">
        <f t="shared" si="125"/>
        <v>#VALUE!</v>
      </c>
      <c r="AV97" s="85" t="e">
        <f t="shared" si="126"/>
        <v>#VALUE!</v>
      </c>
      <c r="AW97" s="85" t="e">
        <f t="shared" si="127"/>
        <v>#VALUE!</v>
      </c>
      <c r="AX97" s="25" t="e">
        <f t="shared" si="128"/>
        <v>#VALUE!</v>
      </c>
      <c r="AY97" s="25">
        <f t="shared" si="89"/>
        <v>1.0169999999999999</v>
      </c>
      <c r="AZ97" s="55" t="e">
        <f t="shared" si="129"/>
        <v>#DIV/0!</v>
      </c>
    </row>
    <row r="98" spans="3:52">
      <c r="C98" s="4"/>
      <c r="D98" s="4"/>
      <c r="E98" s="4"/>
      <c r="F98" s="4"/>
      <c r="G98" s="55">
        <f t="shared" si="90"/>
        <v>-1.1208741258741391E-2</v>
      </c>
      <c r="H98" s="26"/>
      <c r="I98" s="25">
        <f>'Randament Mammo'!$I$18-4.5</f>
        <v>61.5</v>
      </c>
      <c r="J98" s="26"/>
      <c r="K98" s="25">
        <f t="shared" si="117"/>
        <v>0</v>
      </c>
      <c r="L98" s="25" t="e">
        <f>VLOOKUP(E98,'Tabele aux MGD'!B88:F98,IF(_CTF="Mo/Mo",2,IF(_CTF="Mo/Rh",3,IF(_CTF="Rh/Rh",4,5))),0)</f>
        <v>#N/A</v>
      </c>
      <c r="M98" s="25" t="e">
        <f t="shared" si="91"/>
        <v>#N/A</v>
      </c>
      <c r="N98" s="25" t="e">
        <f t="shared" si="92"/>
        <v>#N/A</v>
      </c>
      <c r="O98" s="25" t="e">
        <f t="shared" si="93"/>
        <v>#N/A</v>
      </c>
      <c r="P98" s="25" t="e">
        <f t="shared" si="94"/>
        <v>#N/A</v>
      </c>
      <c r="Q98" s="25" t="e">
        <f t="shared" si="95"/>
        <v>#N/A</v>
      </c>
      <c r="R98" s="25" t="e">
        <f t="shared" si="96"/>
        <v>#N/A</v>
      </c>
      <c r="S98" s="25" t="e">
        <f t="shared" si="97"/>
        <v>#N/A</v>
      </c>
      <c r="T98" s="25" t="e">
        <f t="shared" si="98"/>
        <v>#N/A</v>
      </c>
      <c r="U98" s="25" t="e">
        <f t="shared" si="118"/>
        <v>#VALUE!</v>
      </c>
      <c r="V98" s="25" t="e">
        <f t="shared" si="119"/>
        <v>#VALUE!</v>
      </c>
      <c r="W98" s="25" t="e">
        <f t="shared" si="120"/>
        <v>#VALUE!</v>
      </c>
      <c r="X98" s="26"/>
      <c r="Y98" s="85" t="e">
        <f t="shared" si="99"/>
        <v>#N/A</v>
      </c>
      <c r="Z98" s="85" t="e">
        <f t="shared" si="100"/>
        <v>#N/A</v>
      </c>
      <c r="AA98" s="85" t="e">
        <f t="shared" si="101"/>
        <v>#N/A</v>
      </c>
      <c r="AB98" s="85" t="e">
        <f t="shared" si="102"/>
        <v>#N/A</v>
      </c>
      <c r="AC98" s="85" t="e">
        <f t="shared" si="103"/>
        <v>#N/A</v>
      </c>
      <c r="AD98" s="85" t="e">
        <f t="shared" si="104"/>
        <v>#N/A</v>
      </c>
      <c r="AE98" s="85" t="e">
        <f t="shared" si="105"/>
        <v>#N/A</v>
      </c>
      <c r="AF98" s="85" t="e">
        <f t="shared" si="106"/>
        <v>#N/A</v>
      </c>
      <c r="AG98" s="85" t="e">
        <f t="shared" si="107"/>
        <v>#N/A</v>
      </c>
      <c r="AH98" s="85" t="e">
        <f t="shared" si="108"/>
        <v>#N/A</v>
      </c>
      <c r="AI98" s="85" t="e">
        <f t="shared" si="109"/>
        <v>#N/A</v>
      </c>
      <c r="AJ98" s="85" t="e">
        <f t="shared" si="110"/>
        <v>#N/A</v>
      </c>
      <c r="AK98" s="85" t="e">
        <f t="shared" si="121"/>
        <v>#VALUE!</v>
      </c>
      <c r="AL98" s="85" t="e">
        <f t="shared" si="122"/>
        <v>#VALUE!</v>
      </c>
      <c r="AM98" s="85" t="e">
        <f t="shared" si="123"/>
        <v>#VALUE!</v>
      </c>
      <c r="AN98" s="85" t="e">
        <f t="shared" si="124"/>
        <v>#N/A</v>
      </c>
      <c r="AO98" s="85" t="e">
        <f t="shared" si="111"/>
        <v>#N/A</v>
      </c>
      <c r="AP98" s="85" t="e">
        <f t="shared" si="112"/>
        <v>#N/A</v>
      </c>
      <c r="AQ98" s="85" t="e">
        <f t="shared" si="113"/>
        <v>#N/A</v>
      </c>
      <c r="AR98" s="85" t="e">
        <f t="shared" si="114"/>
        <v>#N/A</v>
      </c>
      <c r="AS98" s="85" t="e">
        <f t="shared" si="115"/>
        <v>#N/A</v>
      </c>
      <c r="AT98" s="85" t="e">
        <f t="shared" si="116"/>
        <v>#N/A</v>
      </c>
      <c r="AU98" s="85" t="e">
        <f t="shared" si="125"/>
        <v>#VALUE!</v>
      </c>
      <c r="AV98" s="85" t="e">
        <f t="shared" si="126"/>
        <v>#VALUE!</v>
      </c>
      <c r="AW98" s="85" t="e">
        <f t="shared" si="127"/>
        <v>#VALUE!</v>
      </c>
      <c r="AX98" s="25" t="e">
        <f t="shared" si="128"/>
        <v>#VALUE!</v>
      </c>
      <c r="AY98" s="25">
        <f t="shared" si="89"/>
        <v>1.0169999999999999</v>
      </c>
      <c r="AZ98" s="55" t="e">
        <f t="shared" si="129"/>
        <v>#DIV/0!</v>
      </c>
    </row>
    <row r="99" spans="3:52">
      <c r="C99" s="4"/>
      <c r="D99" s="4"/>
      <c r="E99" s="4"/>
      <c r="F99" s="4"/>
      <c r="G99" s="55">
        <f t="shared" si="90"/>
        <v>-1.1208741258741391E-2</v>
      </c>
      <c r="H99" s="26"/>
      <c r="I99" s="25">
        <f>'Randament Mammo'!$I$18-4.5</f>
        <v>61.5</v>
      </c>
      <c r="J99" s="26"/>
      <c r="K99" s="25">
        <f t="shared" si="117"/>
        <v>0</v>
      </c>
      <c r="L99" s="25" t="e">
        <f>VLOOKUP(E99,'Tabele aux MGD'!B89:F99,IF(_CTF="Mo/Mo",2,IF(_CTF="Mo/Rh",3,IF(_CTF="Rh/Rh",4,5))),0)</f>
        <v>#N/A</v>
      </c>
      <c r="M99" s="25" t="e">
        <f t="shared" si="91"/>
        <v>#N/A</v>
      </c>
      <c r="N99" s="25" t="e">
        <f t="shared" si="92"/>
        <v>#N/A</v>
      </c>
      <c r="O99" s="25" t="e">
        <f t="shared" si="93"/>
        <v>#N/A</v>
      </c>
      <c r="P99" s="25" t="e">
        <f t="shared" si="94"/>
        <v>#N/A</v>
      </c>
      <c r="Q99" s="25" t="e">
        <f t="shared" si="95"/>
        <v>#N/A</v>
      </c>
      <c r="R99" s="25" t="e">
        <f t="shared" si="96"/>
        <v>#N/A</v>
      </c>
      <c r="S99" s="25" t="e">
        <f t="shared" si="97"/>
        <v>#N/A</v>
      </c>
      <c r="T99" s="25" t="e">
        <f t="shared" si="98"/>
        <v>#N/A</v>
      </c>
      <c r="U99" s="25" t="e">
        <f t="shared" si="118"/>
        <v>#VALUE!</v>
      </c>
      <c r="V99" s="25" t="e">
        <f t="shared" si="119"/>
        <v>#VALUE!</v>
      </c>
      <c r="W99" s="25" t="e">
        <f t="shared" si="120"/>
        <v>#VALUE!</v>
      </c>
      <c r="X99" s="26"/>
      <c r="Y99" s="85" t="e">
        <f t="shared" si="99"/>
        <v>#N/A</v>
      </c>
      <c r="Z99" s="85" t="e">
        <f t="shared" si="100"/>
        <v>#N/A</v>
      </c>
      <c r="AA99" s="85" t="e">
        <f t="shared" si="101"/>
        <v>#N/A</v>
      </c>
      <c r="AB99" s="85" t="e">
        <f t="shared" si="102"/>
        <v>#N/A</v>
      </c>
      <c r="AC99" s="85" t="e">
        <f t="shared" si="103"/>
        <v>#N/A</v>
      </c>
      <c r="AD99" s="85" t="e">
        <f t="shared" si="104"/>
        <v>#N/A</v>
      </c>
      <c r="AE99" s="85" t="e">
        <f t="shared" si="105"/>
        <v>#N/A</v>
      </c>
      <c r="AF99" s="85" t="e">
        <f t="shared" si="106"/>
        <v>#N/A</v>
      </c>
      <c r="AG99" s="85" t="e">
        <f t="shared" si="107"/>
        <v>#N/A</v>
      </c>
      <c r="AH99" s="85" t="e">
        <f t="shared" si="108"/>
        <v>#N/A</v>
      </c>
      <c r="AI99" s="85" t="e">
        <f t="shared" si="109"/>
        <v>#N/A</v>
      </c>
      <c r="AJ99" s="85" t="e">
        <f t="shared" si="110"/>
        <v>#N/A</v>
      </c>
      <c r="AK99" s="85" t="e">
        <f t="shared" si="121"/>
        <v>#VALUE!</v>
      </c>
      <c r="AL99" s="85" t="e">
        <f t="shared" si="122"/>
        <v>#VALUE!</v>
      </c>
      <c r="AM99" s="85" t="e">
        <f t="shared" si="123"/>
        <v>#VALUE!</v>
      </c>
      <c r="AN99" s="85" t="e">
        <f t="shared" si="124"/>
        <v>#N/A</v>
      </c>
      <c r="AO99" s="85" t="e">
        <f t="shared" si="111"/>
        <v>#N/A</v>
      </c>
      <c r="AP99" s="85" t="e">
        <f t="shared" si="112"/>
        <v>#N/A</v>
      </c>
      <c r="AQ99" s="85" t="e">
        <f t="shared" si="113"/>
        <v>#N/A</v>
      </c>
      <c r="AR99" s="85" t="e">
        <f t="shared" si="114"/>
        <v>#N/A</v>
      </c>
      <c r="AS99" s="85" t="e">
        <f t="shared" si="115"/>
        <v>#N/A</v>
      </c>
      <c r="AT99" s="85" t="e">
        <f t="shared" si="116"/>
        <v>#N/A</v>
      </c>
      <c r="AU99" s="85" t="e">
        <f t="shared" si="125"/>
        <v>#VALUE!</v>
      </c>
      <c r="AV99" s="85" t="e">
        <f t="shared" si="126"/>
        <v>#VALUE!</v>
      </c>
      <c r="AW99" s="85" t="e">
        <f t="shared" si="127"/>
        <v>#VALUE!</v>
      </c>
      <c r="AX99" s="25" t="e">
        <f t="shared" si="128"/>
        <v>#VALUE!</v>
      </c>
      <c r="AY99" s="25">
        <f t="shared" si="89"/>
        <v>1.0169999999999999</v>
      </c>
      <c r="AZ99" s="55" t="e">
        <f t="shared" si="129"/>
        <v>#DIV/0!</v>
      </c>
    </row>
    <row r="100" spans="3:52">
      <c r="C100" s="4"/>
      <c r="D100" s="4"/>
      <c r="E100" s="4"/>
      <c r="F100" s="4"/>
      <c r="G100" s="55">
        <f t="shared" si="90"/>
        <v>-1.1208741258741391E-2</v>
      </c>
      <c r="H100" s="26"/>
      <c r="I100" s="25">
        <f>'Randament Mammo'!$I$18-4.5</f>
        <v>61.5</v>
      </c>
      <c r="J100" s="26"/>
      <c r="K100" s="25">
        <f t="shared" si="117"/>
        <v>0</v>
      </c>
      <c r="L100" s="25" t="e">
        <f>VLOOKUP(E100,'Tabele aux MGD'!B90:F100,IF(_CTF="Mo/Mo",2,IF(_CTF="Mo/Rh",3,IF(_CTF="Rh/Rh",4,5))),0)</f>
        <v>#N/A</v>
      </c>
      <c r="M100" s="25" t="e">
        <f t="shared" si="91"/>
        <v>#N/A</v>
      </c>
      <c r="N100" s="25" t="e">
        <f t="shared" si="92"/>
        <v>#N/A</v>
      </c>
      <c r="O100" s="25" t="e">
        <f t="shared" si="93"/>
        <v>#N/A</v>
      </c>
      <c r="P100" s="25" t="e">
        <f t="shared" si="94"/>
        <v>#N/A</v>
      </c>
      <c r="Q100" s="25" t="e">
        <f t="shared" si="95"/>
        <v>#N/A</v>
      </c>
      <c r="R100" s="25" t="e">
        <f t="shared" si="96"/>
        <v>#N/A</v>
      </c>
      <c r="S100" s="25" t="e">
        <f t="shared" si="97"/>
        <v>#N/A</v>
      </c>
      <c r="T100" s="25" t="e">
        <f t="shared" si="98"/>
        <v>#N/A</v>
      </c>
      <c r="U100" s="25" t="e">
        <f t="shared" si="118"/>
        <v>#VALUE!</v>
      </c>
      <c r="V100" s="25" t="e">
        <f t="shared" si="119"/>
        <v>#VALUE!</v>
      </c>
      <c r="W100" s="25" t="e">
        <f t="shared" si="120"/>
        <v>#VALUE!</v>
      </c>
      <c r="X100" s="26"/>
      <c r="Y100" s="85" t="e">
        <f t="shared" si="99"/>
        <v>#N/A</v>
      </c>
      <c r="Z100" s="85" t="e">
        <f t="shared" si="100"/>
        <v>#N/A</v>
      </c>
      <c r="AA100" s="85" t="e">
        <f t="shared" si="101"/>
        <v>#N/A</v>
      </c>
      <c r="AB100" s="85" t="e">
        <f t="shared" si="102"/>
        <v>#N/A</v>
      </c>
      <c r="AC100" s="85" t="e">
        <f t="shared" si="103"/>
        <v>#N/A</v>
      </c>
      <c r="AD100" s="85" t="e">
        <f t="shared" si="104"/>
        <v>#N/A</v>
      </c>
      <c r="AE100" s="85" t="e">
        <f t="shared" si="105"/>
        <v>#N/A</v>
      </c>
      <c r="AF100" s="85" t="e">
        <f t="shared" si="106"/>
        <v>#N/A</v>
      </c>
      <c r="AG100" s="85" t="e">
        <f t="shared" si="107"/>
        <v>#N/A</v>
      </c>
      <c r="AH100" s="85" t="e">
        <f t="shared" si="108"/>
        <v>#N/A</v>
      </c>
      <c r="AI100" s="85" t="e">
        <f t="shared" si="109"/>
        <v>#N/A</v>
      </c>
      <c r="AJ100" s="85" t="e">
        <f t="shared" si="110"/>
        <v>#N/A</v>
      </c>
      <c r="AK100" s="85" t="e">
        <f t="shared" si="121"/>
        <v>#VALUE!</v>
      </c>
      <c r="AL100" s="85" t="e">
        <f t="shared" si="122"/>
        <v>#VALUE!</v>
      </c>
      <c r="AM100" s="85" t="e">
        <f t="shared" si="123"/>
        <v>#VALUE!</v>
      </c>
      <c r="AN100" s="85" t="e">
        <f t="shared" si="124"/>
        <v>#N/A</v>
      </c>
      <c r="AO100" s="85" t="e">
        <f t="shared" si="111"/>
        <v>#N/A</v>
      </c>
      <c r="AP100" s="85" t="e">
        <f t="shared" si="112"/>
        <v>#N/A</v>
      </c>
      <c r="AQ100" s="85" t="e">
        <f t="shared" si="113"/>
        <v>#N/A</v>
      </c>
      <c r="AR100" s="85" t="e">
        <f t="shared" si="114"/>
        <v>#N/A</v>
      </c>
      <c r="AS100" s="85" t="e">
        <f t="shared" si="115"/>
        <v>#N/A</v>
      </c>
      <c r="AT100" s="85" t="e">
        <f t="shared" si="116"/>
        <v>#N/A</v>
      </c>
      <c r="AU100" s="85" t="e">
        <f t="shared" si="125"/>
        <v>#VALUE!</v>
      </c>
      <c r="AV100" s="85" t="e">
        <f t="shared" si="126"/>
        <v>#VALUE!</v>
      </c>
      <c r="AW100" s="85" t="e">
        <f t="shared" si="127"/>
        <v>#VALUE!</v>
      </c>
      <c r="AX100" s="25" t="e">
        <f t="shared" si="128"/>
        <v>#VALUE!</v>
      </c>
      <c r="AY100" s="25">
        <f t="shared" si="89"/>
        <v>1.0169999999999999</v>
      </c>
      <c r="AZ100" s="55" t="e">
        <f t="shared" si="129"/>
        <v>#DIV/0!</v>
      </c>
    </row>
    <row r="101" spans="3:52">
      <c r="C101" s="4"/>
      <c r="D101" s="4"/>
      <c r="E101" s="4"/>
      <c r="F101" s="4"/>
      <c r="G101" s="55">
        <f t="shared" si="90"/>
        <v>-1.1208741258741391E-2</v>
      </c>
      <c r="H101" s="26"/>
      <c r="I101" s="25">
        <f>'Randament Mammo'!$I$18-4.5</f>
        <v>61.5</v>
      </c>
      <c r="J101" s="26"/>
      <c r="K101" s="25">
        <f t="shared" si="117"/>
        <v>0</v>
      </c>
      <c r="L101" s="25" t="e">
        <f>VLOOKUP(E101,'Tabele aux MGD'!B91:F101,IF(_CTF="Mo/Mo",2,IF(_CTF="Mo/Rh",3,IF(_CTF="Rh/Rh",4,5))),0)</f>
        <v>#N/A</v>
      </c>
      <c r="M101" s="25" t="e">
        <f t="shared" si="91"/>
        <v>#N/A</v>
      </c>
      <c r="N101" s="25" t="e">
        <f t="shared" si="92"/>
        <v>#N/A</v>
      </c>
      <c r="O101" s="25" t="e">
        <f t="shared" si="93"/>
        <v>#N/A</v>
      </c>
      <c r="P101" s="25" t="e">
        <f t="shared" si="94"/>
        <v>#N/A</v>
      </c>
      <c r="Q101" s="25" t="e">
        <f t="shared" si="95"/>
        <v>#N/A</v>
      </c>
      <c r="R101" s="25" t="e">
        <f t="shared" si="96"/>
        <v>#N/A</v>
      </c>
      <c r="S101" s="25" t="e">
        <f t="shared" si="97"/>
        <v>#N/A</v>
      </c>
      <c r="T101" s="25" t="e">
        <f t="shared" si="98"/>
        <v>#N/A</v>
      </c>
      <c r="U101" s="25" t="e">
        <f t="shared" si="118"/>
        <v>#VALUE!</v>
      </c>
      <c r="V101" s="25" t="e">
        <f t="shared" si="119"/>
        <v>#VALUE!</v>
      </c>
      <c r="W101" s="25" t="e">
        <f t="shared" si="120"/>
        <v>#VALUE!</v>
      </c>
      <c r="X101" s="26"/>
      <c r="Y101" s="85" t="e">
        <f t="shared" si="99"/>
        <v>#N/A</v>
      </c>
      <c r="Z101" s="85" t="e">
        <f t="shared" si="100"/>
        <v>#N/A</v>
      </c>
      <c r="AA101" s="85" t="e">
        <f t="shared" si="101"/>
        <v>#N/A</v>
      </c>
      <c r="AB101" s="85" t="e">
        <f t="shared" si="102"/>
        <v>#N/A</v>
      </c>
      <c r="AC101" s="85" t="e">
        <f t="shared" si="103"/>
        <v>#N/A</v>
      </c>
      <c r="AD101" s="85" t="e">
        <f t="shared" si="104"/>
        <v>#N/A</v>
      </c>
      <c r="AE101" s="85" t="e">
        <f t="shared" si="105"/>
        <v>#N/A</v>
      </c>
      <c r="AF101" s="85" t="e">
        <f t="shared" si="106"/>
        <v>#N/A</v>
      </c>
      <c r="AG101" s="85" t="e">
        <f t="shared" si="107"/>
        <v>#N/A</v>
      </c>
      <c r="AH101" s="85" t="e">
        <f t="shared" si="108"/>
        <v>#N/A</v>
      </c>
      <c r="AI101" s="85" t="e">
        <f t="shared" si="109"/>
        <v>#N/A</v>
      </c>
      <c r="AJ101" s="85" t="e">
        <f t="shared" si="110"/>
        <v>#N/A</v>
      </c>
      <c r="AK101" s="85" t="e">
        <f t="shared" si="121"/>
        <v>#VALUE!</v>
      </c>
      <c r="AL101" s="85" t="e">
        <f t="shared" si="122"/>
        <v>#VALUE!</v>
      </c>
      <c r="AM101" s="85" t="e">
        <f t="shared" si="123"/>
        <v>#VALUE!</v>
      </c>
      <c r="AN101" s="85" t="e">
        <f t="shared" si="124"/>
        <v>#N/A</v>
      </c>
      <c r="AO101" s="85" t="e">
        <f t="shared" si="111"/>
        <v>#N/A</v>
      </c>
      <c r="AP101" s="85" t="e">
        <f t="shared" si="112"/>
        <v>#N/A</v>
      </c>
      <c r="AQ101" s="85" t="e">
        <f t="shared" si="113"/>
        <v>#N/A</v>
      </c>
      <c r="AR101" s="85" t="e">
        <f t="shared" si="114"/>
        <v>#N/A</v>
      </c>
      <c r="AS101" s="85" t="e">
        <f t="shared" si="115"/>
        <v>#N/A</v>
      </c>
      <c r="AT101" s="85" t="e">
        <f t="shared" si="116"/>
        <v>#N/A</v>
      </c>
      <c r="AU101" s="85" t="e">
        <f t="shared" si="125"/>
        <v>#VALUE!</v>
      </c>
      <c r="AV101" s="85" t="e">
        <f t="shared" si="126"/>
        <v>#VALUE!</v>
      </c>
      <c r="AW101" s="85" t="e">
        <f t="shared" si="127"/>
        <v>#VALUE!</v>
      </c>
      <c r="AX101" s="25" t="e">
        <f t="shared" si="128"/>
        <v>#VALUE!</v>
      </c>
      <c r="AY101" s="25">
        <f t="shared" si="89"/>
        <v>1.0169999999999999</v>
      </c>
      <c r="AZ101" s="55" t="e">
        <f t="shared" si="129"/>
        <v>#DIV/0!</v>
      </c>
    </row>
    <row r="102" spans="3:52">
      <c r="C102" s="4"/>
      <c r="D102" s="4"/>
      <c r="E102" s="4"/>
      <c r="F102" s="4"/>
      <c r="G102" s="55">
        <f t="shared" si="90"/>
        <v>-1.1208741258741391E-2</v>
      </c>
      <c r="H102" s="26"/>
      <c r="I102" s="25">
        <f>'Randament Mammo'!$I$18-4.5</f>
        <v>61.5</v>
      </c>
      <c r="J102" s="26"/>
      <c r="K102" s="25">
        <f t="shared" si="117"/>
        <v>0</v>
      </c>
      <c r="L102" s="25" t="e">
        <f>VLOOKUP(E102,'Tabele aux MGD'!B92:F102,IF(_CTF="Mo/Mo",2,IF(_CTF="Mo/Rh",3,IF(_CTF="Rh/Rh",4,5))),0)</f>
        <v>#N/A</v>
      </c>
      <c r="M102" s="25" t="e">
        <f t="shared" si="91"/>
        <v>#N/A</v>
      </c>
      <c r="N102" s="25" t="e">
        <f t="shared" si="92"/>
        <v>#N/A</v>
      </c>
      <c r="O102" s="25" t="e">
        <f t="shared" si="93"/>
        <v>#N/A</v>
      </c>
      <c r="P102" s="25" t="e">
        <f t="shared" si="94"/>
        <v>#N/A</v>
      </c>
      <c r="Q102" s="25" t="e">
        <f t="shared" si="95"/>
        <v>#N/A</v>
      </c>
      <c r="R102" s="25" t="e">
        <f t="shared" si="96"/>
        <v>#N/A</v>
      </c>
      <c r="S102" s="25" t="e">
        <f t="shared" si="97"/>
        <v>#N/A</v>
      </c>
      <c r="T102" s="25" t="e">
        <f t="shared" si="98"/>
        <v>#N/A</v>
      </c>
      <c r="U102" s="25" t="e">
        <f t="shared" si="118"/>
        <v>#VALUE!</v>
      </c>
      <c r="V102" s="25" t="e">
        <f t="shared" si="119"/>
        <v>#VALUE!</v>
      </c>
      <c r="W102" s="25" t="e">
        <f t="shared" si="120"/>
        <v>#VALUE!</v>
      </c>
      <c r="X102" s="26"/>
      <c r="Y102" s="85" t="e">
        <f t="shared" si="99"/>
        <v>#N/A</v>
      </c>
      <c r="Z102" s="85" t="e">
        <f t="shared" si="100"/>
        <v>#N/A</v>
      </c>
      <c r="AA102" s="85" t="e">
        <f t="shared" si="101"/>
        <v>#N/A</v>
      </c>
      <c r="AB102" s="85" t="e">
        <f t="shared" si="102"/>
        <v>#N/A</v>
      </c>
      <c r="AC102" s="85" t="e">
        <f t="shared" si="103"/>
        <v>#N/A</v>
      </c>
      <c r="AD102" s="85" t="e">
        <f t="shared" si="104"/>
        <v>#N/A</v>
      </c>
      <c r="AE102" s="85" t="e">
        <f t="shared" si="105"/>
        <v>#N/A</v>
      </c>
      <c r="AF102" s="85" t="e">
        <f t="shared" si="106"/>
        <v>#N/A</v>
      </c>
      <c r="AG102" s="85" t="e">
        <f t="shared" si="107"/>
        <v>#N/A</v>
      </c>
      <c r="AH102" s="85" t="e">
        <f t="shared" si="108"/>
        <v>#N/A</v>
      </c>
      <c r="AI102" s="85" t="e">
        <f t="shared" si="109"/>
        <v>#N/A</v>
      </c>
      <c r="AJ102" s="85" t="e">
        <f t="shared" si="110"/>
        <v>#N/A</v>
      </c>
      <c r="AK102" s="85" t="e">
        <f t="shared" si="121"/>
        <v>#VALUE!</v>
      </c>
      <c r="AL102" s="85" t="e">
        <f t="shared" si="122"/>
        <v>#VALUE!</v>
      </c>
      <c r="AM102" s="85" t="e">
        <f t="shared" si="123"/>
        <v>#VALUE!</v>
      </c>
      <c r="AN102" s="85" t="e">
        <f t="shared" si="124"/>
        <v>#N/A</v>
      </c>
      <c r="AO102" s="85" t="e">
        <f t="shared" si="111"/>
        <v>#N/A</v>
      </c>
      <c r="AP102" s="85" t="e">
        <f t="shared" si="112"/>
        <v>#N/A</v>
      </c>
      <c r="AQ102" s="85" t="e">
        <f t="shared" si="113"/>
        <v>#N/A</v>
      </c>
      <c r="AR102" s="85" t="e">
        <f t="shared" si="114"/>
        <v>#N/A</v>
      </c>
      <c r="AS102" s="85" t="e">
        <f t="shared" si="115"/>
        <v>#N/A</v>
      </c>
      <c r="AT102" s="85" t="e">
        <f t="shared" si="116"/>
        <v>#N/A</v>
      </c>
      <c r="AU102" s="85" t="e">
        <f t="shared" si="125"/>
        <v>#VALUE!</v>
      </c>
      <c r="AV102" s="85" t="e">
        <f t="shared" si="126"/>
        <v>#VALUE!</v>
      </c>
      <c r="AW102" s="85" t="e">
        <f t="shared" si="127"/>
        <v>#VALUE!</v>
      </c>
      <c r="AX102" s="25" t="e">
        <f t="shared" si="128"/>
        <v>#VALUE!</v>
      </c>
      <c r="AY102" s="25">
        <f t="shared" si="89"/>
        <v>1.0169999999999999</v>
      </c>
      <c r="AZ102" s="55" t="e">
        <f t="shared" si="129"/>
        <v>#DIV/0!</v>
      </c>
    </row>
    <row r="103" spans="3:52">
      <c r="C103" s="4"/>
      <c r="D103" s="4"/>
      <c r="E103" s="4"/>
      <c r="F103" s="4"/>
      <c r="G103" s="55">
        <f t="shared" si="90"/>
        <v>-1.1208741258741391E-2</v>
      </c>
      <c r="H103" s="26"/>
      <c r="I103" s="25">
        <f>'Randament Mammo'!$I$18-4.5</f>
        <v>61.5</v>
      </c>
      <c r="J103" s="26"/>
      <c r="K103" s="25">
        <f t="shared" si="117"/>
        <v>0</v>
      </c>
      <c r="L103" s="25" t="e">
        <f>VLOOKUP(E103,'Tabele aux MGD'!B93:F103,IF(_CTF="Mo/Mo",2,IF(_CTF="Mo/Rh",3,IF(_CTF="Rh/Rh",4,5))),0)</f>
        <v>#N/A</v>
      </c>
      <c r="M103" s="25" t="e">
        <f t="shared" si="91"/>
        <v>#N/A</v>
      </c>
      <c r="N103" s="25" t="e">
        <f t="shared" si="92"/>
        <v>#N/A</v>
      </c>
      <c r="O103" s="25" t="e">
        <f t="shared" si="93"/>
        <v>#N/A</v>
      </c>
      <c r="P103" s="25" t="e">
        <f t="shared" si="94"/>
        <v>#N/A</v>
      </c>
      <c r="Q103" s="25" t="e">
        <f t="shared" si="95"/>
        <v>#N/A</v>
      </c>
      <c r="R103" s="25" t="e">
        <f t="shared" si="96"/>
        <v>#N/A</v>
      </c>
      <c r="S103" s="25" t="e">
        <f t="shared" si="97"/>
        <v>#N/A</v>
      </c>
      <c r="T103" s="25" t="e">
        <f t="shared" si="98"/>
        <v>#N/A</v>
      </c>
      <c r="U103" s="25" t="e">
        <f t="shared" si="118"/>
        <v>#VALUE!</v>
      </c>
      <c r="V103" s="25" t="e">
        <f t="shared" si="119"/>
        <v>#VALUE!</v>
      </c>
      <c r="W103" s="25" t="e">
        <f t="shared" si="120"/>
        <v>#VALUE!</v>
      </c>
      <c r="X103" s="26"/>
      <c r="Y103" s="85" t="e">
        <f t="shared" si="99"/>
        <v>#N/A</v>
      </c>
      <c r="Z103" s="85" t="e">
        <f t="shared" si="100"/>
        <v>#N/A</v>
      </c>
      <c r="AA103" s="85" t="e">
        <f t="shared" si="101"/>
        <v>#N/A</v>
      </c>
      <c r="AB103" s="85" t="e">
        <f t="shared" si="102"/>
        <v>#N/A</v>
      </c>
      <c r="AC103" s="85" t="e">
        <f t="shared" si="103"/>
        <v>#N/A</v>
      </c>
      <c r="AD103" s="85" t="e">
        <f t="shared" si="104"/>
        <v>#N/A</v>
      </c>
      <c r="AE103" s="85" t="e">
        <f t="shared" si="105"/>
        <v>#N/A</v>
      </c>
      <c r="AF103" s="85" t="e">
        <f t="shared" si="106"/>
        <v>#N/A</v>
      </c>
      <c r="AG103" s="85" t="e">
        <f t="shared" si="107"/>
        <v>#N/A</v>
      </c>
      <c r="AH103" s="85" t="e">
        <f t="shared" si="108"/>
        <v>#N/A</v>
      </c>
      <c r="AI103" s="85" t="e">
        <f t="shared" si="109"/>
        <v>#N/A</v>
      </c>
      <c r="AJ103" s="85" t="e">
        <f t="shared" si="110"/>
        <v>#N/A</v>
      </c>
      <c r="AK103" s="85" t="e">
        <f t="shared" si="121"/>
        <v>#VALUE!</v>
      </c>
      <c r="AL103" s="85" t="e">
        <f t="shared" si="122"/>
        <v>#VALUE!</v>
      </c>
      <c r="AM103" s="85" t="e">
        <f t="shared" si="123"/>
        <v>#VALUE!</v>
      </c>
      <c r="AN103" s="85" t="e">
        <f t="shared" si="124"/>
        <v>#N/A</v>
      </c>
      <c r="AO103" s="85" t="e">
        <f t="shared" si="111"/>
        <v>#N/A</v>
      </c>
      <c r="AP103" s="85" t="e">
        <f t="shared" si="112"/>
        <v>#N/A</v>
      </c>
      <c r="AQ103" s="85" t="e">
        <f t="shared" si="113"/>
        <v>#N/A</v>
      </c>
      <c r="AR103" s="85" t="e">
        <f t="shared" si="114"/>
        <v>#N/A</v>
      </c>
      <c r="AS103" s="85" t="e">
        <f t="shared" si="115"/>
        <v>#N/A</v>
      </c>
      <c r="AT103" s="85" t="e">
        <f t="shared" si="116"/>
        <v>#N/A</v>
      </c>
      <c r="AU103" s="85" t="e">
        <f t="shared" si="125"/>
        <v>#VALUE!</v>
      </c>
      <c r="AV103" s="85" t="e">
        <f t="shared" si="126"/>
        <v>#VALUE!</v>
      </c>
      <c r="AW103" s="85" t="e">
        <f t="shared" si="127"/>
        <v>#VALUE!</v>
      </c>
      <c r="AX103" s="25" t="e">
        <f t="shared" si="128"/>
        <v>#VALUE!</v>
      </c>
      <c r="AY103" s="25">
        <f t="shared" si="89"/>
        <v>1.0169999999999999</v>
      </c>
      <c r="AZ103" s="55" t="e">
        <f t="shared" si="129"/>
        <v>#DIV/0!</v>
      </c>
    </row>
    <row r="104" spans="3:52">
      <c r="C104" s="4"/>
      <c r="D104" s="4"/>
      <c r="E104" s="4"/>
      <c r="F104" s="4"/>
      <c r="G104" s="55">
        <f t="shared" si="90"/>
        <v>-1.1208741258741391E-2</v>
      </c>
      <c r="H104" s="26"/>
      <c r="I104" s="25">
        <f>'Randament Mammo'!$I$18-4.5</f>
        <v>61.5</v>
      </c>
      <c r="J104" s="26"/>
      <c r="K104" s="25">
        <f t="shared" si="117"/>
        <v>0</v>
      </c>
      <c r="L104" s="25" t="e">
        <f>VLOOKUP(E104,'Tabele aux MGD'!B94:F104,IF(_CTF="Mo/Mo",2,IF(_CTF="Mo/Rh",3,IF(_CTF="Rh/Rh",4,5))),0)</f>
        <v>#N/A</v>
      </c>
      <c r="M104" s="25" t="e">
        <f t="shared" si="91"/>
        <v>#N/A</v>
      </c>
      <c r="N104" s="25" t="e">
        <f t="shared" si="92"/>
        <v>#N/A</v>
      </c>
      <c r="O104" s="25" t="e">
        <f t="shared" si="93"/>
        <v>#N/A</v>
      </c>
      <c r="P104" s="25" t="e">
        <f t="shared" si="94"/>
        <v>#N/A</v>
      </c>
      <c r="Q104" s="25" t="e">
        <f t="shared" si="95"/>
        <v>#N/A</v>
      </c>
      <c r="R104" s="25" t="e">
        <f t="shared" si="96"/>
        <v>#N/A</v>
      </c>
      <c r="S104" s="25" t="e">
        <f t="shared" si="97"/>
        <v>#N/A</v>
      </c>
      <c r="T104" s="25" t="e">
        <f t="shared" si="98"/>
        <v>#N/A</v>
      </c>
      <c r="U104" s="25" t="e">
        <f t="shared" si="118"/>
        <v>#VALUE!</v>
      </c>
      <c r="V104" s="25" t="e">
        <f t="shared" si="119"/>
        <v>#VALUE!</v>
      </c>
      <c r="W104" s="25" t="e">
        <f t="shared" si="120"/>
        <v>#VALUE!</v>
      </c>
      <c r="X104" s="26"/>
      <c r="Y104" s="85" t="e">
        <f t="shared" si="99"/>
        <v>#N/A</v>
      </c>
      <c r="Z104" s="85" t="e">
        <f t="shared" si="100"/>
        <v>#N/A</v>
      </c>
      <c r="AA104" s="85" t="e">
        <f t="shared" si="101"/>
        <v>#N/A</v>
      </c>
      <c r="AB104" s="85" t="e">
        <f t="shared" si="102"/>
        <v>#N/A</v>
      </c>
      <c r="AC104" s="85" t="e">
        <f t="shared" si="103"/>
        <v>#N/A</v>
      </c>
      <c r="AD104" s="85" t="e">
        <f t="shared" si="104"/>
        <v>#N/A</v>
      </c>
      <c r="AE104" s="85" t="e">
        <f t="shared" si="105"/>
        <v>#N/A</v>
      </c>
      <c r="AF104" s="85" t="e">
        <f t="shared" si="106"/>
        <v>#N/A</v>
      </c>
      <c r="AG104" s="85" t="e">
        <f t="shared" si="107"/>
        <v>#N/A</v>
      </c>
      <c r="AH104" s="85" t="e">
        <f t="shared" si="108"/>
        <v>#N/A</v>
      </c>
      <c r="AI104" s="85" t="e">
        <f t="shared" si="109"/>
        <v>#N/A</v>
      </c>
      <c r="AJ104" s="85" t="e">
        <f t="shared" si="110"/>
        <v>#N/A</v>
      </c>
      <c r="AK104" s="85" t="e">
        <f t="shared" si="121"/>
        <v>#VALUE!</v>
      </c>
      <c r="AL104" s="85" t="e">
        <f t="shared" si="122"/>
        <v>#VALUE!</v>
      </c>
      <c r="AM104" s="85" t="e">
        <f t="shared" si="123"/>
        <v>#VALUE!</v>
      </c>
      <c r="AN104" s="85" t="e">
        <f t="shared" si="124"/>
        <v>#N/A</v>
      </c>
      <c r="AO104" s="85" t="e">
        <f t="shared" si="111"/>
        <v>#N/A</v>
      </c>
      <c r="AP104" s="85" t="e">
        <f t="shared" si="112"/>
        <v>#N/A</v>
      </c>
      <c r="AQ104" s="85" t="e">
        <f t="shared" si="113"/>
        <v>#N/A</v>
      </c>
      <c r="AR104" s="85" t="e">
        <f t="shared" si="114"/>
        <v>#N/A</v>
      </c>
      <c r="AS104" s="85" t="e">
        <f t="shared" si="115"/>
        <v>#N/A</v>
      </c>
      <c r="AT104" s="85" t="e">
        <f t="shared" si="116"/>
        <v>#N/A</v>
      </c>
      <c r="AU104" s="85" t="e">
        <f t="shared" si="125"/>
        <v>#VALUE!</v>
      </c>
      <c r="AV104" s="85" t="e">
        <f t="shared" si="126"/>
        <v>#VALUE!</v>
      </c>
      <c r="AW104" s="85" t="e">
        <f t="shared" si="127"/>
        <v>#VALUE!</v>
      </c>
      <c r="AX104" s="25" t="e">
        <f t="shared" si="128"/>
        <v>#VALUE!</v>
      </c>
      <c r="AY104" s="25">
        <f t="shared" si="89"/>
        <v>1.0169999999999999</v>
      </c>
      <c r="AZ104" s="55" t="e">
        <f t="shared" si="129"/>
        <v>#DIV/0!</v>
      </c>
    </row>
    <row r="105" spans="3:52">
      <c r="C105" s="4"/>
      <c r="D105" s="4"/>
      <c r="E105" s="4"/>
      <c r="F105" s="4"/>
      <c r="G105" s="55">
        <f t="shared" si="90"/>
        <v>-1.1208741258741391E-2</v>
      </c>
      <c r="H105" s="26"/>
      <c r="I105" s="25">
        <f>'Randament Mammo'!$I$18-4.5</f>
        <v>61.5</v>
      </c>
      <c r="J105" s="26"/>
      <c r="K105" s="25">
        <f t="shared" si="117"/>
        <v>0</v>
      </c>
      <c r="L105" s="25" t="e">
        <f>VLOOKUP(E105,'Tabele aux MGD'!B95:F105,IF(_CTF="Mo/Mo",2,IF(_CTF="Mo/Rh",3,IF(_CTF="Rh/Rh",4,5))),0)</f>
        <v>#N/A</v>
      </c>
      <c r="M105" s="25" t="e">
        <f t="shared" si="91"/>
        <v>#N/A</v>
      </c>
      <c r="N105" s="25" t="e">
        <f t="shared" si="92"/>
        <v>#N/A</v>
      </c>
      <c r="O105" s="25" t="e">
        <f t="shared" si="93"/>
        <v>#N/A</v>
      </c>
      <c r="P105" s="25" t="e">
        <f t="shared" si="94"/>
        <v>#N/A</v>
      </c>
      <c r="Q105" s="25" t="e">
        <f t="shared" si="95"/>
        <v>#N/A</v>
      </c>
      <c r="R105" s="25" t="e">
        <f t="shared" si="96"/>
        <v>#N/A</v>
      </c>
      <c r="S105" s="25" t="e">
        <f t="shared" si="97"/>
        <v>#N/A</v>
      </c>
      <c r="T105" s="25" t="e">
        <f t="shared" si="98"/>
        <v>#N/A</v>
      </c>
      <c r="U105" s="25" t="e">
        <f t="shared" si="118"/>
        <v>#VALUE!</v>
      </c>
      <c r="V105" s="25" t="e">
        <f t="shared" si="119"/>
        <v>#VALUE!</v>
      </c>
      <c r="W105" s="25" t="e">
        <f t="shared" si="120"/>
        <v>#VALUE!</v>
      </c>
      <c r="X105" s="26"/>
      <c r="Y105" s="85" t="e">
        <f t="shared" si="99"/>
        <v>#N/A</v>
      </c>
      <c r="Z105" s="85" t="e">
        <f t="shared" si="100"/>
        <v>#N/A</v>
      </c>
      <c r="AA105" s="85" t="e">
        <f t="shared" si="101"/>
        <v>#N/A</v>
      </c>
      <c r="AB105" s="85" t="e">
        <f t="shared" si="102"/>
        <v>#N/A</v>
      </c>
      <c r="AC105" s="85" t="e">
        <f t="shared" si="103"/>
        <v>#N/A</v>
      </c>
      <c r="AD105" s="85" t="e">
        <f t="shared" si="104"/>
        <v>#N/A</v>
      </c>
      <c r="AE105" s="85" t="e">
        <f t="shared" si="105"/>
        <v>#N/A</v>
      </c>
      <c r="AF105" s="85" t="e">
        <f t="shared" si="106"/>
        <v>#N/A</v>
      </c>
      <c r="AG105" s="85" t="e">
        <f t="shared" si="107"/>
        <v>#N/A</v>
      </c>
      <c r="AH105" s="85" t="e">
        <f t="shared" si="108"/>
        <v>#N/A</v>
      </c>
      <c r="AI105" s="85" t="e">
        <f t="shared" si="109"/>
        <v>#N/A</v>
      </c>
      <c r="AJ105" s="85" t="e">
        <f t="shared" si="110"/>
        <v>#N/A</v>
      </c>
      <c r="AK105" s="85" t="e">
        <f t="shared" si="121"/>
        <v>#VALUE!</v>
      </c>
      <c r="AL105" s="85" t="e">
        <f t="shared" si="122"/>
        <v>#VALUE!</v>
      </c>
      <c r="AM105" s="85" t="e">
        <f t="shared" si="123"/>
        <v>#VALUE!</v>
      </c>
      <c r="AN105" s="85" t="e">
        <f t="shared" si="124"/>
        <v>#N/A</v>
      </c>
      <c r="AO105" s="85" t="e">
        <f t="shared" si="111"/>
        <v>#N/A</v>
      </c>
      <c r="AP105" s="85" t="e">
        <f t="shared" si="112"/>
        <v>#N/A</v>
      </c>
      <c r="AQ105" s="85" t="e">
        <f t="shared" si="113"/>
        <v>#N/A</v>
      </c>
      <c r="AR105" s="85" t="e">
        <f t="shared" si="114"/>
        <v>#N/A</v>
      </c>
      <c r="AS105" s="85" t="e">
        <f t="shared" si="115"/>
        <v>#N/A</v>
      </c>
      <c r="AT105" s="85" t="e">
        <f t="shared" si="116"/>
        <v>#N/A</v>
      </c>
      <c r="AU105" s="85" t="e">
        <f t="shared" si="125"/>
        <v>#VALUE!</v>
      </c>
      <c r="AV105" s="85" t="e">
        <f t="shared" si="126"/>
        <v>#VALUE!</v>
      </c>
      <c r="AW105" s="85" t="e">
        <f t="shared" si="127"/>
        <v>#VALUE!</v>
      </c>
      <c r="AX105" s="25" t="e">
        <f t="shared" si="128"/>
        <v>#VALUE!</v>
      </c>
      <c r="AY105" s="25">
        <f t="shared" si="89"/>
        <v>1.0169999999999999</v>
      </c>
      <c r="AZ105" s="55" t="e">
        <f t="shared" si="129"/>
        <v>#DIV/0!</v>
      </c>
    </row>
    <row r="106" spans="3:52">
      <c r="C106" s="4"/>
      <c r="D106" s="4"/>
      <c r="E106" s="4"/>
      <c r="F106" s="4"/>
      <c r="G106" s="55">
        <f t="shared" si="90"/>
        <v>-1.1208741258741391E-2</v>
      </c>
      <c r="H106" s="26"/>
      <c r="I106" s="25">
        <f>'Randament Mammo'!$I$18-4.5</f>
        <v>61.5</v>
      </c>
      <c r="J106" s="26"/>
      <c r="K106" s="25">
        <f t="shared" si="117"/>
        <v>0</v>
      </c>
      <c r="L106" s="25" t="e">
        <f>VLOOKUP(E106,'Tabele aux MGD'!B96:F106,IF(_CTF="Mo/Mo",2,IF(_CTF="Mo/Rh",3,IF(_CTF="Rh/Rh",4,5))),0)</f>
        <v>#N/A</v>
      </c>
      <c r="M106" s="25" t="e">
        <f t="shared" si="91"/>
        <v>#N/A</v>
      </c>
      <c r="N106" s="25" t="e">
        <f t="shared" si="92"/>
        <v>#N/A</v>
      </c>
      <c r="O106" s="25" t="e">
        <f t="shared" si="93"/>
        <v>#N/A</v>
      </c>
      <c r="P106" s="25" t="e">
        <f t="shared" si="94"/>
        <v>#N/A</v>
      </c>
      <c r="Q106" s="25" t="e">
        <f t="shared" si="95"/>
        <v>#N/A</v>
      </c>
      <c r="R106" s="25" t="e">
        <f t="shared" si="96"/>
        <v>#N/A</v>
      </c>
      <c r="S106" s="25" t="e">
        <f t="shared" si="97"/>
        <v>#N/A</v>
      </c>
      <c r="T106" s="25" t="e">
        <f t="shared" si="98"/>
        <v>#N/A</v>
      </c>
      <c r="U106" s="25" t="e">
        <f t="shared" si="118"/>
        <v>#VALUE!</v>
      </c>
      <c r="V106" s="25" t="e">
        <f t="shared" si="119"/>
        <v>#VALUE!</v>
      </c>
      <c r="W106" s="25" t="e">
        <f t="shared" si="120"/>
        <v>#VALUE!</v>
      </c>
      <c r="X106" s="26"/>
      <c r="Y106" s="85" t="e">
        <f t="shared" si="99"/>
        <v>#N/A</v>
      </c>
      <c r="Z106" s="85" t="e">
        <f t="shared" si="100"/>
        <v>#N/A</v>
      </c>
      <c r="AA106" s="85" t="e">
        <f t="shared" si="101"/>
        <v>#N/A</v>
      </c>
      <c r="AB106" s="85" t="e">
        <f t="shared" si="102"/>
        <v>#N/A</v>
      </c>
      <c r="AC106" s="85" t="e">
        <f t="shared" si="103"/>
        <v>#N/A</v>
      </c>
      <c r="AD106" s="85" t="e">
        <f t="shared" si="104"/>
        <v>#N/A</v>
      </c>
      <c r="AE106" s="85" t="e">
        <f t="shared" si="105"/>
        <v>#N/A</v>
      </c>
      <c r="AF106" s="85" t="e">
        <f t="shared" si="106"/>
        <v>#N/A</v>
      </c>
      <c r="AG106" s="85" t="e">
        <f t="shared" si="107"/>
        <v>#N/A</v>
      </c>
      <c r="AH106" s="85" t="e">
        <f t="shared" si="108"/>
        <v>#N/A</v>
      </c>
      <c r="AI106" s="85" t="e">
        <f t="shared" si="109"/>
        <v>#N/A</v>
      </c>
      <c r="AJ106" s="85" t="e">
        <f t="shared" si="110"/>
        <v>#N/A</v>
      </c>
      <c r="AK106" s="85" t="e">
        <f t="shared" si="121"/>
        <v>#VALUE!</v>
      </c>
      <c r="AL106" s="85" t="e">
        <f t="shared" si="122"/>
        <v>#VALUE!</v>
      </c>
      <c r="AM106" s="85" t="e">
        <f t="shared" si="123"/>
        <v>#VALUE!</v>
      </c>
      <c r="AN106" s="85" t="e">
        <f t="shared" si="124"/>
        <v>#N/A</v>
      </c>
      <c r="AO106" s="85" t="e">
        <f t="shared" si="111"/>
        <v>#N/A</v>
      </c>
      <c r="AP106" s="85" t="e">
        <f t="shared" si="112"/>
        <v>#N/A</v>
      </c>
      <c r="AQ106" s="85" t="e">
        <f t="shared" si="113"/>
        <v>#N/A</v>
      </c>
      <c r="AR106" s="85" t="e">
        <f t="shared" si="114"/>
        <v>#N/A</v>
      </c>
      <c r="AS106" s="85" t="e">
        <f t="shared" si="115"/>
        <v>#N/A</v>
      </c>
      <c r="AT106" s="85" t="e">
        <f t="shared" si="116"/>
        <v>#N/A</v>
      </c>
      <c r="AU106" s="85" t="e">
        <f t="shared" si="125"/>
        <v>#VALUE!</v>
      </c>
      <c r="AV106" s="85" t="e">
        <f t="shared" si="126"/>
        <v>#VALUE!</v>
      </c>
      <c r="AW106" s="85" t="e">
        <f t="shared" si="127"/>
        <v>#VALUE!</v>
      </c>
      <c r="AX106" s="25" t="e">
        <f t="shared" si="128"/>
        <v>#VALUE!</v>
      </c>
      <c r="AY106" s="25">
        <f t="shared" si="89"/>
        <v>1.0169999999999999</v>
      </c>
      <c r="AZ106" s="55" t="e">
        <f t="shared" si="129"/>
        <v>#DIV/0!</v>
      </c>
    </row>
    <row r="107" spans="3:52">
      <c r="C107" s="4"/>
      <c r="D107" s="4"/>
      <c r="E107" s="4"/>
      <c r="F107" s="4"/>
      <c r="G107" s="55">
        <f t="shared" si="90"/>
        <v>-1.1208741258741391E-2</v>
      </c>
      <c r="H107" s="26"/>
      <c r="I107" s="25">
        <f>'Randament Mammo'!$I$18-4.5</f>
        <v>61.5</v>
      </c>
      <c r="J107" s="26"/>
      <c r="K107" s="25">
        <f t="shared" si="117"/>
        <v>0</v>
      </c>
      <c r="L107" s="25" t="e">
        <f>VLOOKUP(E107,'Tabele aux MGD'!B97:F107,IF(_CTF="Mo/Mo",2,IF(_CTF="Mo/Rh",3,IF(_CTF="Rh/Rh",4,5))),0)</f>
        <v>#N/A</v>
      </c>
      <c r="M107" s="25" t="e">
        <f t="shared" si="91"/>
        <v>#N/A</v>
      </c>
      <c r="N107" s="25" t="e">
        <f t="shared" si="92"/>
        <v>#N/A</v>
      </c>
      <c r="O107" s="25" t="e">
        <f t="shared" si="93"/>
        <v>#N/A</v>
      </c>
      <c r="P107" s="25" t="e">
        <f t="shared" si="94"/>
        <v>#N/A</v>
      </c>
      <c r="Q107" s="25" t="e">
        <f t="shared" si="95"/>
        <v>#N/A</v>
      </c>
      <c r="R107" s="25" t="e">
        <f t="shared" si="96"/>
        <v>#N/A</v>
      </c>
      <c r="S107" s="25" t="e">
        <f t="shared" si="97"/>
        <v>#N/A</v>
      </c>
      <c r="T107" s="25" t="e">
        <f t="shared" si="98"/>
        <v>#N/A</v>
      </c>
      <c r="U107" s="25" t="e">
        <f t="shared" si="118"/>
        <v>#VALUE!</v>
      </c>
      <c r="V107" s="25" t="e">
        <f t="shared" si="119"/>
        <v>#VALUE!</v>
      </c>
      <c r="W107" s="25" t="e">
        <f t="shared" si="120"/>
        <v>#VALUE!</v>
      </c>
      <c r="X107" s="26"/>
      <c r="Y107" s="85" t="e">
        <f t="shared" si="99"/>
        <v>#N/A</v>
      </c>
      <c r="Z107" s="85" t="e">
        <f t="shared" si="100"/>
        <v>#N/A</v>
      </c>
      <c r="AA107" s="85" t="e">
        <f t="shared" si="101"/>
        <v>#N/A</v>
      </c>
      <c r="AB107" s="85" t="e">
        <f t="shared" si="102"/>
        <v>#N/A</v>
      </c>
      <c r="AC107" s="85" t="e">
        <f t="shared" si="103"/>
        <v>#N/A</v>
      </c>
      <c r="AD107" s="85" t="e">
        <f t="shared" si="104"/>
        <v>#N/A</v>
      </c>
      <c r="AE107" s="85" t="e">
        <f t="shared" si="105"/>
        <v>#N/A</v>
      </c>
      <c r="AF107" s="85" t="e">
        <f t="shared" si="106"/>
        <v>#N/A</v>
      </c>
      <c r="AG107" s="85" t="e">
        <f t="shared" si="107"/>
        <v>#N/A</v>
      </c>
      <c r="AH107" s="85" t="e">
        <f t="shared" si="108"/>
        <v>#N/A</v>
      </c>
      <c r="AI107" s="85" t="e">
        <f t="shared" si="109"/>
        <v>#N/A</v>
      </c>
      <c r="AJ107" s="85" t="e">
        <f t="shared" si="110"/>
        <v>#N/A</v>
      </c>
      <c r="AK107" s="85" t="e">
        <f t="shared" si="121"/>
        <v>#VALUE!</v>
      </c>
      <c r="AL107" s="85" t="e">
        <f t="shared" si="122"/>
        <v>#VALUE!</v>
      </c>
      <c r="AM107" s="85" t="e">
        <f t="shared" si="123"/>
        <v>#VALUE!</v>
      </c>
      <c r="AN107" s="85" t="e">
        <f t="shared" si="124"/>
        <v>#N/A</v>
      </c>
      <c r="AO107" s="85" t="e">
        <f t="shared" si="111"/>
        <v>#N/A</v>
      </c>
      <c r="AP107" s="85" t="e">
        <f t="shared" si="112"/>
        <v>#N/A</v>
      </c>
      <c r="AQ107" s="85" t="e">
        <f t="shared" si="113"/>
        <v>#N/A</v>
      </c>
      <c r="AR107" s="85" t="e">
        <f t="shared" si="114"/>
        <v>#N/A</v>
      </c>
      <c r="AS107" s="85" t="e">
        <f t="shared" si="115"/>
        <v>#N/A</v>
      </c>
      <c r="AT107" s="85" t="e">
        <f t="shared" si="116"/>
        <v>#N/A</v>
      </c>
      <c r="AU107" s="85" t="e">
        <f t="shared" si="125"/>
        <v>#VALUE!</v>
      </c>
      <c r="AV107" s="85" t="e">
        <f t="shared" si="126"/>
        <v>#VALUE!</v>
      </c>
      <c r="AW107" s="85" t="e">
        <f t="shared" si="127"/>
        <v>#VALUE!</v>
      </c>
      <c r="AX107" s="25" t="e">
        <f t="shared" si="128"/>
        <v>#VALUE!</v>
      </c>
      <c r="AY107" s="25">
        <f t="shared" si="89"/>
        <v>1.0169999999999999</v>
      </c>
      <c r="AZ107" s="55" t="e">
        <f t="shared" si="129"/>
        <v>#DIV/0!</v>
      </c>
    </row>
    <row r="108" spans="3:52">
      <c r="C108" s="4"/>
      <c r="D108" s="4"/>
      <c r="E108" s="4"/>
      <c r="F108" s="4"/>
      <c r="G108" s="55">
        <f t="shared" si="90"/>
        <v>-1.1208741258741391E-2</v>
      </c>
      <c r="H108" s="26"/>
      <c r="I108" s="25">
        <f>'Randament Mammo'!$I$18-4.5</f>
        <v>61.5</v>
      </c>
      <c r="J108" s="26"/>
      <c r="K108" s="25">
        <f t="shared" si="117"/>
        <v>0</v>
      </c>
      <c r="L108" s="25" t="e">
        <f>VLOOKUP(E108,'Tabele aux MGD'!B98:F108,IF(_CTF="Mo/Mo",2,IF(_CTF="Mo/Rh",3,IF(_CTF="Rh/Rh",4,5))),0)</f>
        <v>#N/A</v>
      </c>
      <c r="M108" s="25" t="e">
        <f t="shared" si="91"/>
        <v>#N/A</v>
      </c>
      <c r="N108" s="25" t="e">
        <f t="shared" si="92"/>
        <v>#N/A</v>
      </c>
      <c r="O108" s="25" t="e">
        <f t="shared" si="93"/>
        <v>#N/A</v>
      </c>
      <c r="P108" s="25" t="e">
        <f t="shared" si="94"/>
        <v>#N/A</v>
      </c>
      <c r="Q108" s="25" t="e">
        <f t="shared" si="95"/>
        <v>#N/A</v>
      </c>
      <c r="R108" s="25" t="e">
        <f t="shared" si="96"/>
        <v>#N/A</v>
      </c>
      <c r="S108" s="25" t="e">
        <f t="shared" si="97"/>
        <v>#N/A</v>
      </c>
      <c r="T108" s="25" t="e">
        <f t="shared" si="98"/>
        <v>#N/A</v>
      </c>
      <c r="U108" s="25" t="e">
        <f t="shared" si="118"/>
        <v>#VALUE!</v>
      </c>
      <c r="V108" s="25" t="e">
        <f t="shared" si="119"/>
        <v>#VALUE!</v>
      </c>
      <c r="W108" s="25" t="e">
        <f t="shared" si="120"/>
        <v>#VALUE!</v>
      </c>
      <c r="X108" s="26"/>
      <c r="Y108" s="85" t="e">
        <f t="shared" si="99"/>
        <v>#N/A</v>
      </c>
      <c r="Z108" s="85" t="e">
        <f t="shared" si="100"/>
        <v>#N/A</v>
      </c>
      <c r="AA108" s="85" t="e">
        <f t="shared" si="101"/>
        <v>#N/A</v>
      </c>
      <c r="AB108" s="85" t="e">
        <f t="shared" si="102"/>
        <v>#N/A</v>
      </c>
      <c r="AC108" s="85" t="e">
        <f t="shared" si="103"/>
        <v>#N/A</v>
      </c>
      <c r="AD108" s="85" t="e">
        <f t="shared" si="104"/>
        <v>#N/A</v>
      </c>
      <c r="AE108" s="85" t="e">
        <f t="shared" si="105"/>
        <v>#N/A</v>
      </c>
      <c r="AF108" s="85" t="e">
        <f t="shared" si="106"/>
        <v>#N/A</v>
      </c>
      <c r="AG108" s="85" t="e">
        <f t="shared" si="107"/>
        <v>#N/A</v>
      </c>
      <c r="AH108" s="85" t="e">
        <f t="shared" si="108"/>
        <v>#N/A</v>
      </c>
      <c r="AI108" s="85" t="e">
        <f t="shared" si="109"/>
        <v>#N/A</v>
      </c>
      <c r="AJ108" s="85" t="e">
        <f t="shared" si="110"/>
        <v>#N/A</v>
      </c>
      <c r="AK108" s="85" t="e">
        <f t="shared" si="121"/>
        <v>#VALUE!</v>
      </c>
      <c r="AL108" s="85" t="e">
        <f t="shared" si="122"/>
        <v>#VALUE!</v>
      </c>
      <c r="AM108" s="85" t="e">
        <f t="shared" si="123"/>
        <v>#VALUE!</v>
      </c>
      <c r="AN108" s="85" t="e">
        <f t="shared" si="124"/>
        <v>#N/A</v>
      </c>
      <c r="AO108" s="85" t="e">
        <f t="shared" si="111"/>
        <v>#N/A</v>
      </c>
      <c r="AP108" s="85" t="e">
        <f t="shared" si="112"/>
        <v>#N/A</v>
      </c>
      <c r="AQ108" s="85" t="e">
        <f t="shared" si="113"/>
        <v>#N/A</v>
      </c>
      <c r="AR108" s="85" t="e">
        <f t="shared" si="114"/>
        <v>#N/A</v>
      </c>
      <c r="AS108" s="85" t="e">
        <f t="shared" si="115"/>
        <v>#N/A</v>
      </c>
      <c r="AT108" s="85" t="e">
        <f t="shared" si="116"/>
        <v>#N/A</v>
      </c>
      <c r="AU108" s="85" t="e">
        <f t="shared" si="125"/>
        <v>#VALUE!</v>
      </c>
      <c r="AV108" s="85" t="e">
        <f t="shared" si="126"/>
        <v>#VALUE!</v>
      </c>
      <c r="AW108" s="85" t="e">
        <f t="shared" si="127"/>
        <v>#VALUE!</v>
      </c>
      <c r="AX108" s="25" t="e">
        <f t="shared" si="128"/>
        <v>#VALUE!</v>
      </c>
      <c r="AY108" s="25">
        <f t="shared" si="89"/>
        <v>1.0169999999999999</v>
      </c>
      <c r="AZ108" s="55" t="e">
        <f t="shared" si="129"/>
        <v>#DIV/0!</v>
      </c>
    </row>
    <row r="109" spans="3:52">
      <c r="C109" s="4"/>
      <c r="D109" s="4"/>
      <c r="E109" s="4"/>
      <c r="F109" s="4"/>
      <c r="G109" s="55">
        <f t="shared" si="90"/>
        <v>-1.1208741258741391E-2</v>
      </c>
      <c r="H109" s="26"/>
      <c r="I109" s="25">
        <f>'Randament Mammo'!$I$18-4.5</f>
        <v>61.5</v>
      </c>
      <c r="J109" s="26"/>
      <c r="K109" s="25">
        <f t="shared" si="117"/>
        <v>0</v>
      </c>
      <c r="L109" s="25" t="e">
        <f>VLOOKUP(E109,'Tabele aux MGD'!B99:F109,IF(_CTF="Mo/Mo",2,IF(_CTF="Mo/Rh",3,IF(_CTF="Rh/Rh",4,5))),0)</f>
        <v>#N/A</v>
      </c>
      <c r="M109" s="25" t="e">
        <f t="shared" si="91"/>
        <v>#N/A</v>
      </c>
      <c r="N109" s="25" t="e">
        <f t="shared" si="92"/>
        <v>#N/A</v>
      </c>
      <c r="O109" s="25" t="e">
        <f t="shared" si="93"/>
        <v>#N/A</v>
      </c>
      <c r="P109" s="25" t="e">
        <f t="shared" si="94"/>
        <v>#N/A</v>
      </c>
      <c r="Q109" s="25" t="e">
        <f t="shared" si="95"/>
        <v>#N/A</v>
      </c>
      <c r="R109" s="25" t="e">
        <f t="shared" si="96"/>
        <v>#N/A</v>
      </c>
      <c r="S109" s="25" t="e">
        <f t="shared" si="97"/>
        <v>#N/A</v>
      </c>
      <c r="T109" s="25" t="e">
        <f t="shared" si="98"/>
        <v>#N/A</v>
      </c>
      <c r="U109" s="25" t="e">
        <f t="shared" si="118"/>
        <v>#VALUE!</v>
      </c>
      <c r="V109" s="25" t="e">
        <f t="shared" si="119"/>
        <v>#VALUE!</v>
      </c>
      <c r="W109" s="25" t="e">
        <f t="shared" si="120"/>
        <v>#VALUE!</v>
      </c>
      <c r="X109" s="26"/>
      <c r="Y109" s="85" t="e">
        <f t="shared" si="99"/>
        <v>#N/A</v>
      </c>
      <c r="Z109" s="85" t="e">
        <f t="shared" si="100"/>
        <v>#N/A</v>
      </c>
      <c r="AA109" s="85" t="e">
        <f t="shared" si="101"/>
        <v>#N/A</v>
      </c>
      <c r="AB109" s="85" t="e">
        <f t="shared" si="102"/>
        <v>#N/A</v>
      </c>
      <c r="AC109" s="85" t="e">
        <f t="shared" si="103"/>
        <v>#N/A</v>
      </c>
      <c r="AD109" s="85" t="e">
        <f t="shared" si="104"/>
        <v>#N/A</v>
      </c>
      <c r="AE109" s="85" t="e">
        <f t="shared" si="105"/>
        <v>#N/A</v>
      </c>
      <c r="AF109" s="85" t="e">
        <f t="shared" si="106"/>
        <v>#N/A</v>
      </c>
      <c r="AG109" s="85" t="e">
        <f t="shared" si="107"/>
        <v>#N/A</v>
      </c>
      <c r="AH109" s="85" t="e">
        <f t="shared" si="108"/>
        <v>#N/A</v>
      </c>
      <c r="AI109" s="85" t="e">
        <f t="shared" si="109"/>
        <v>#N/A</v>
      </c>
      <c r="AJ109" s="85" t="e">
        <f t="shared" si="110"/>
        <v>#N/A</v>
      </c>
      <c r="AK109" s="85" t="e">
        <f t="shared" si="121"/>
        <v>#VALUE!</v>
      </c>
      <c r="AL109" s="85" t="e">
        <f t="shared" si="122"/>
        <v>#VALUE!</v>
      </c>
      <c r="AM109" s="85" t="e">
        <f t="shared" si="123"/>
        <v>#VALUE!</v>
      </c>
      <c r="AN109" s="85" t="e">
        <f t="shared" si="124"/>
        <v>#N/A</v>
      </c>
      <c r="AO109" s="85" t="e">
        <f t="shared" si="111"/>
        <v>#N/A</v>
      </c>
      <c r="AP109" s="85" t="e">
        <f t="shared" si="112"/>
        <v>#N/A</v>
      </c>
      <c r="AQ109" s="85" t="e">
        <f t="shared" si="113"/>
        <v>#N/A</v>
      </c>
      <c r="AR109" s="85" t="e">
        <f t="shared" si="114"/>
        <v>#N/A</v>
      </c>
      <c r="AS109" s="85" t="e">
        <f t="shared" si="115"/>
        <v>#N/A</v>
      </c>
      <c r="AT109" s="85" t="e">
        <f t="shared" si="116"/>
        <v>#N/A</v>
      </c>
      <c r="AU109" s="85" t="e">
        <f t="shared" si="125"/>
        <v>#VALUE!</v>
      </c>
      <c r="AV109" s="85" t="e">
        <f t="shared" si="126"/>
        <v>#VALUE!</v>
      </c>
      <c r="AW109" s="85" t="e">
        <f t="shared" si="127"/>
        <v>#VALUE!</v>
      </c>
      <c r="AX109" s="25" t="e">
        <f t="shared" si="128"/>
        <v>#VALUE!</v>
      </c>
      <c r="AY109" s="25">
        <f t="shared" si="89"/>
        <v>1.0169999999999999</v>
      </c>
      <c r="AZ109" s="55" t="e">
        <f t="shared" si="129"/>
        <v>#DIV/0!</v>
      </c>
    </row>
    <row r="110" spans="3:52">
      <c r="C110" s="4"/>
      <c r="D110" s="4"/>
      <c r="E110" s="4"/>
      <c r="F110" s="4"/>
      <c r="G110" s="55">
        <f t="shared" si="90"/>
        <v>-1.1208741258741391E-2</v>
      </c>
      <c r="H110" s="26"/>
      <c r="I110" s="25">
        <f>'Randament Mammo'!$I$18-4.5</f>
        <v>61.5</v>
      </c>
      <c r="J110" s="26"/>
      <c r="K110" s="25">
        <f t="shared" si="117"/>
        <v>0</v>
      </c>
      <c r="L110" s="25" t="e">
        <f>VLOOKUP(E110,'Tabele aux MGD'!B100:F110,IF(_CTF="Mo/Mo",2,IF(_CTF="Mo/Rh",3,IF(_CTF="Rh/Rh",4,5))),0)</f>
        <v>#N/A</v>
      </c>
      <c r="M110" s="25" t="e">
        <f t="shared" si="91"/>
        <v>#N/A</v>
      </c>
      <c r="N110" s="25" t="e">
        <f t="shared" si="92"/>
        <v>#N/A</v>
      </c>
      <c r="O110" s="25" t="e">
        <f t="shared" si="93"/>
        <v>#N/A</v>
      </c>
      <c r="P110" s="25" t="e">
        <f t="shared" si="94"/>
        <v>#N/A</v>
      </c>
      <c r="Q110" s="25" t="e">
        <f t="shared" si="95"/>
        <v>#N/A</v>
      </c>
      <c r="R110" s="25" t="e">
        <f t="shared" si="96"/>
        <v>#N/A</v>
      </c>
      <c r="S110" s="25" t="e">
        <f t="shared" si="97"/>
        <v>#N/A</v>
      </c>
      <c r="T110" s="25" t="e">
        <f t="shared" si="98"/>
        <v>#N/A</v>
      </c>
      <c r="U110" s="25" t="e">
        <f t="shared" si="118"/>
        <v>#VALUE!</v>
      </c>
      <c r="V110" s="25" t="e">
        <f t="shared" si="119"/>
        <v>#VALUE!</v>
      </c>
      <c r="W110" s="25" t="e">
        <f t="shared" si="120"/>
        <v>#VALUE!</v>
      </c>
      <c r="X110" s="26"/>
      <c r="Y110" s="85" t="e">
        <f t="shared" si="99"/>
        <v>#N/A</v>
      </c>
      <c r="Z110" s="85" t="e">
        <f t="shared" si="100"/>
        <v>#N/A</v>
      </c>
      <c r="AA110" s="85" t="e">
        <f t="shared" si="101"/>
        <v>#N/A</v>
      </c>
      <c r="AB110" s="85" t="e">
        <f t="shared" si="102"/>
        <v>#N/A</v>
      </c>
      <c r="AC110" s="85" t="e">
        <f t="shared" si="103"/>
        <v>#N/A</v>
      </c>
      <c r="AD110" s="85" t="e">
        <f t="shared" si="104"/>
        <v>#N/A</v>
      </c>
      <c r="AE110" s="85" t="e">
        <f t="shared" si="105"/>
        <v>#N/A</v>
      </c>
      <c r="AF110" s="85" t="e">
        <f t="shared" si="106"/>
        <v>#N/A</v>
      </c>
      <c r="AG110" s="85" t="e">
        <f t="shared" si="107"/>
        <v>#N/A</v>
      </c>
      <c r="AH110" s="85" t="e">
        <f t="shared" si="108"/>
        <v>#N/A</v>
      </c>
      <c r="AI110" s="85" t="e">
        <f t="shared" si="109"/>
        <v>#N/A</v>
      </c>
      <c r="AJ110" s="85" t="e">
        <f t="shared" si="110"/>
        <v>#N/A</v>
      </c>
      <c r="AK110" s="85" t="e">
        <f t="shared" si="121"/>
        <v>#VALUE!</v>
      </c>
      <c r="AL110" s="85" t="e">
        <f t="shared" si="122"/>
        <v>#VALUE!</v>
      </c>
      <c r="AM110" s="85" t="e">
        <f t="shared" si="123"/>
        <v>#VALUE!</v>
      </c>
      <c r="AN110" s="85" t="e">
        <f t="shared" si="124"/>
        <v>#N/A</v>
      </c>
      <c r="AO110" s="85" t="e">
        <f t="shared" si="111"/>
        <v>#N/A</v>
      </c>
      <c r="AP110" s="85" t="e">
        <f t="shared" si="112"/>
        <v>#N/A</v>
      </c>
      <c r="AQ110" s="85" t="e">
        <f t="shared" si="113"/>
        <v>#N/A</v>
      </c>
      <c r="AR110" s="85" t="e">
        <f t="shared" si="114"/>
        <v>#N/A</v>
      </c>
      <c r="AS110" s="85" t="e">
        <f t="shared" si="115"/>
        <v>#N/A</v>
      </c>
      <c r="AT110" s="85" t="e">
        <f t="shared" si="116"/>
        <v>#N/A</v>
      </c>
      <c r="AU110" s="85" t="e">
        <f t="shared" si="125"/>
        <v>#VALUE!</v>
      </c>
      <c r="AV110" s="85" t="e">
        <f t="shared" si="126"/>
        <v>#VALUE!</v>
      </c>
      <c r="AW110" s="85" t="e">
        <f t="shared" si="127"/>
        <v>#VALUE!</v>
      </c>
      <c r="AX110" s="25" t="e">
        <f t="shared" si="128"/>
        <v>#VALUE!</v>
      </c>
      <c r="AY110" s="25">
        <f t="shared" si="89"/>
        <v>1.0169999999999999</v>
      </c>
      <c r="AZ110" s="55" t="e">
        <f t="shared" si="129"/>
        <v>#DIV/0!</v>
      </c>
    </row>
    <row r="111" spans="3:52">
      <c r="C111" s="4"/>
      <c r="D111" s="4"/>
      <c r="E111" s="4"/>
      <c r="F111" s="4"/>
      <c r="G111" s="55">
        <f t="shared" si="90"/>
        <v>-1.1208741258741391E-2</v>
      </c>
      <c r="H111" s="26"/>
      <c r="I111" s="25">
        <f>'Randament Mammo'!$I$18-4.5</f>
        <v>61.5</v>
      </c>
      <c r="J111" s="26"/>
      <c r="K111" s="25">
        <f t="shared" si="117"/>
        <v>0</v>
      </c>
      <c r="L111" s="25" t="e">
        <f>VLOOKUP(E111,'Tabele aux MGD'!B101:F111,IF(_CTF="Mo/Mo",2,IF(_CTF="Mo/Rh",3,IF(_CTF="Rh/Rh",4,5))),0)</f>
        <v>#N/A</v>
      </c>
      <c r="M111" s="25" t="e">
        <f t="shared" si="91"/>
        <v>#N/A</v>
      </c>
      <c r="N111" s="25" t="e">
        <f t="shared" si="92"/>
        <v>#N/A</v>
      </c>
      <c r="O111" s="25" t="e">
        <f t="shared" si="93"/>
        <v>#N/A</v>
      </c>
      <c r="P111" s="25" t="e">
        <f t="shared" si="94"/>
        <v>#N/A</v>
      </c>
      <c r="Q111" s="25" t="e">
        <f t="shared" si="95"/>
        <v>#N/A</v>
      </c>
      <c r="R111" s="25" t="e">
        <f t="shared" si="96"/>
        <v>#N/A</v>
      </c>
      <c r="S111" s="25" t="e">
        <f t="shared" si="97"/>
        <v>#N/A</v>
      </c>
      <c r="T111" s="25" t="e">
        <f t="shared" si="98"/>
        <v>#N/A</v>
      </c>
      <c r="U111" s="25" t="e">
        <f t="shared" si="118"/>
        <v>#VALUE!</v>
      </c>
      <c r="V111" s="25" t="e">
        <f t="shared" si="119"/>
        <v>#VALUE!</v>
      </c>
      <c r="W111" s="25" t="e">
        <f t="shared" si="120"/>
        <v>#VALUE!</v>
      </c>
      <c r="X111" s="26"/>
      <c r="Y111" s="85" t="e">
        <f t="shared" si="99"/>
        <v>#N/A</v>
      </c>
      <c r="Z111" s="85" t="e">
        <f t="shared" si="100"/>
        <v>#N/A</v>
      </c>
      <c r="AA111" s="85" t="e">
        <f t="shared" si="101"/>
        <v>#N/A</v>
      </c>
      <c r="AB111" s="85" t="e">
        <f t="shared" si="102"/>
        <v>#N/A</v>
      </c>
      <c r="AC111" s="85" t="e">
        <f t="shared" si="103"/>
        <v>#N/A</v>
      </c>
      <c r="AD111" s="85" t="e">
        <f t="shared" si="104"/>
        <v>#N/A</v>
      </c>
      <c r="AE111" s="85" t="e">
        <f t="shared" si="105"/>
        <v>#N/A</v>
      </c>
      <c r="AF111" s="85" t="e">
        <f t="shared" si="106"/>
        <v>#N/A</v>
      </c>
      <c r="AG111" s="85" t="e">
        <f t="shared" si="107"/>
        <v>#N/A</v>
      </c>
      <c r="AH111" s="85" t="e">
        <f t="shared" si="108"/>
        <v>#N/A</v>
      </c>
      <c r="AI111" s="85" t="e">
        <f t="shared" si="109"/>
        <v>#N/A</v>
      </c>
      <c r="AJ111" s="85" t="e">
        <f t="shared" si="110"/>
        <v>#N/A</v>
      </c>
      <c r="AK111" s="85" t="e">
        <f t="shared" si="121"/>
        <v>#VALUE!</v>
      </c>
      <c r="AL111" s="85" t="e">
        <f t="shared" si="122"/>
        <v>#VALUE!</v>
      </c>
      <c r="AM111" s="85" t="e">
        <f t="shared" si="123"/>
        <v>#VALUE!</v>
      </c>
      <c r="AN111" s="85" t="e">
        <f t="shared" si="124"/>
        <v>#N/A</v>
      </c>
      <c r="AO111" s="85" t="e">
        <f t="shared" si="111"/>
        <v>#N/A</v>
      </c>
      <c r="AP111" s="85" t="e">
        <f t="shared" si="112"/>
        <v>#N/A</v>
      </c>
      <c r="AQ111" s="85" t="e">
        <f t="shared" si="113"/>
        <v>#N/A</v>
      </c>
      <c r="AR111" s="85" t="e">
        <f t="shared" si="114"/>
        <v>#N/A</v>
      </c>
      <c r="AS111" s="85" t="e">
        <f t="shared" si="115"/>
        <v>#N/A</v>
      </c>
      <c r="AT111" s="85" t="e">
        <f t="shared" si="116"/>
        <v>#N/A</v>
      </c>
      <c r="AU111" s="85" t="e">
        <f t="shared" si="125"/>
        <v>#VALUE!</v>
      </c>
      <c r="AV111" s="85" t="e">
        <f t="shared" si="126"/>
        <v>#VALUE!</v>
      </c>
      <c r="AW111" s="85" t="e">
        <f t="shared" si="127"/>
        <v>#VALUE!</v>
      </c>
      <c r="AX111" s="25" t="e">
        <f t="shared" si="128"/>
        <v>#VALUE!</v>
      </c>
      <c r="AY111" s="25">
        <f t="shared" si="89"/>
        <v>1.0169999999999999</v>
      </c>
      <c r="AZ111" s="55" t="e">
        <f t="shared" si="129"/>
        <v>#DIV/0!</v>
      </c>
    </row>
    <row r="112" spans="3:52">
      <c r="C112" s="4"/>
      <c r="D112" s="4"/>
      <c r="E112" s="4"/>
      <c r="F112" s="4"/>
      <c r="G112" s="55">
        <f t="shared" si="90"/>
        <v>-1.1208741258741391E-2</v>
      </c>
      <c r="H112" s="26"/>
      <c r="I112" s="25">
        <f>'Randament Mammo'!$I$18-4.5</f>
        <v>61.5</v>
      </c>
      <c r="J112" s="26"/>
      <c r="K112" s="25">
        <f t="shared" si="117"/>
        <v>0</v>
      </c>
      <c r="L112" s="25" t="e">
        <f>VLOOKUP(E112,'Tabele aux MGD'!B102:F112,IF(_CTF="Mo/Mo",2,IF(_CTF="Mo/Rh",3,IF(_CTF="Rh/Rh",4,5))),0)</f>
        <v>#N/A</v>
      </c>
      <c r="M112" s="25" t="e">
        <f t="shared" si="91"/>
        <v>#N/A</v>
      </c>
      <c r="N112" s="25" t="e">
        <f t="shared" si="92"/>
        <v>#N/A</v>
      </c>
      <c r="O112" s="25" t="e">
        <f t="shared" si="93"/>
        <v>#N/A</v>
      </c>
      <c r="P112" s="25" t="e">
        <f t="shared" si="94"/>
        <v>#N/A</v>
      </c>
      <c r="Q112" s="25" t="e">
        <f t="shared" si="95"/>
        <v>#N/A</v>
      </c>
      <c r="R112" s="25" t="e">
        <f t="shared" si="96"/>
        <v>#N/A</v>
      </c>
      <c r="S112" s="25" t="e">
        <f t="shared" si="97"/>
        <v>#N/A</v>
      </c>
      <c r="T112" s="25" t="e">
        <f t="shared" si="98"/>
        <v>#N/A</v>
      </c>
      <c r="U112" s="25" t="e">
        <f t="shared" si="118"/>
        <v>#VALUE!</v>
      </c>
      <c r="V112" s="25" t="e">
        <f t="shared" si="119"/>
        <v>#VALUE!</v>
      </c>
      <c r="W112" s="25" t="e">
        <f t="shared" si="120"/>
        <v>#VALUE!</v>
      </c>
      <c r="X112" s="26"/>
      <c r="Y112" s="85" t="e">
        <f t="shared" si="99"/>
        <v>#N/A</v>
      </c>
      <c r="Z112" s="85" t="e">
        <f t="shared" si="100"/>
        <v>#N/A</v>
      </c>
      <c r="AA112" s="85" t="e">
        <f t="shared" si="101"/>
        <v>#N/A</v>
      </c>
      <c r="AB112" s="85" t="e">
        <f t="shared" si="102"/>
        <v>#N/A</v>
      </c>
      <c r="AC112" s="85" t="e">
        <f t="shared" si="103"/>
        <v>#N/A</v>
      </c>
      <c r="AD112" s="85" t="e">
        <f t="shared" si="104"/>
        <v>#N/A</v>
      </c>
      <c r="AE112" s="85" t="e">
        <f t="shared" si="105"/>
        <v>#N/A</v>
      </c>
      <c r="AF112" s="85" t="e">
        <f t="shared" si="106"/>
        <v>#N/A</v>
      </c>
      <c r="AG112" s="85" t="e">
        <f t="shared" si="107"/>
        <v>#N/A</v>
      </c>
      <c r="AH112" s="85" t="e">
        <f t="shared" si="108"/>
        <v>#N/A</v>
      </c>
      <c r="AI112" s="85" t="e">
        <f t="shared" si="109"/>
        <v>#N/A</v>
      </c>
      <c r="AJ112" s="85" t="e">
        <f t="shared" si="110"/>
        <v>#N/A</v>
      </c>
      <c r="AK112" s="85" t="e">
        <f t="shared" si="121"/>
        <v>#VALUE!</v>
      </c>
      <c r="AL112" s="85" t="e">
        <f t="shared" si="122"/>
        <v>#VALUE!</v>
      </c>
      <c r="AM112" s="85" t="e">
        <f t="shared" si="123"/>
        <v>#VALUE!</v>
      </c>
      <c r="AN112" s="85" t="e">
        <f t="shared" si="124"/>
        <v>#N/A</v>
      </c>
      <c r="AO112" s="85" t="e">
        <f t="shared" si="111"/>
        <v>#N/A</v>
      </c>
      <c r="AP112" s="85" t="e">
        <f t="shared" si="112"/>
        <v>#N/A</v>
      </c>
      <c r="AQ112" s="85" t="e">
        <f t="shared" si="113"/>
        <v>#N/A</v>
      </c>
      <c r="AR112" s="85" t="e">
        <f t="shared" si="114"/>
        <v>#N/A</v>
      </c>
      <c r="AS112" s="85" t="e">
        <f t="shared" si="115"/>
        <v>#N/A</v>
      </c>
      <c r="AT112" s="85" t="e">
        <f t="shared" si="116"/>
        <v>#N/A</v>
      </c>
      <c r="AU112" s="85" t="e">
        <f t="shared" si="125"/>
        <v>#VALUE!</v>
      </c>
      <c r="AV112" s="85" t="e">
        <f t="shared" si="126"/>
        <v>#VALUE!</v>
      </c>
      <c r="AW112" s="85" t="e">
        <f t="shared" si="127"/>
        <v>#VALUE!</v>
      </c>
      <c r="AX112" s="25" t="e">
        <f t="shared" si="128"/>
        <v>#VALUE!</v>
      </c>
      <c r="AY112" s="25">
        <f t="shared" si="89"/>
        <v>1.0169999999999999</v>
      </c>
      <c r="AZ112" s="55" t="e">
        <f t="shared" si="129"/>
        <v>#DIV/0!</v>
      </c>
    </row>
    <row r="113" spans="3:52">
      <c r="C113" s="4"/>
      <c r="D113" s="4"/>
      <c r="E113" s="4"/>
      <c r="F113" s="4"/>
      <c r="G113" s="55">
        <f t="shared" si="90"/>
        <v>-1.1208741258741391E-2</v>
      </c>
      <c r="H113" s="26"/>
      <c r="I113" s="25">
        <f>'Randament Mammo'!$I$18-4.5</f>
        <v>61.5</v>
      </c>
      <c r="J113" s="26"/>
      <c r="K113" s="25">
        <f t="shared" si="117"/>
        <v>0</v>
      </c>
      <c r="L113" s="25" t="e">
        <f>VLOOKUP(E113,'Tabele aux MGD'!B103:F113,IF(_CTF="Mo/Mo",2,IF(_CTF="Mo/Rh",3,IF(_CTF="Rh/Rh",4,5))),0)</f>
        <v>#N/A</v>
      </c>
      <c r="M113" s="25" t="e">
        <f t="shared" si="91"/>
        <v>#N/A</v>
      </c>
      <c r="N113" s="25" t="e">
        <f t="shared" si="92"/>
        <v>#N/A</v>
      </c>
      <c r="O113" s="25" t="e">
        <f t="shared" si="93"/>
        <v>#N/A</v>
      </c>
      <c r="P113" s="25" t="e">
        <f t="shared" si="94"/>
        <v>#N/A</v>
      </c>
      <c r="Q113" s="25" t="e">
        <f t="shared" si="95"/>
        <v>#N/A</v>
      </c>
      <c r="R113" s="25" t="e">
        <f t="shared" si="96"/>
        <v>#N/A</v>
      </c>
      <c r="S113" s="25" t="e">
        <f t="shared" si="97"/>
        <v>#N/A</v>
      </c>
      <c r="T113" s="25" t="e">
        <f t="shared" si="98"/>
        <v>#N/A</v>
      </c>
      <c r="U113" s="25" t="e">
        <f t="shared" si="118"/>
        <v>#VALUE!</v>
      </c>
      <c r="V113" s="25" t="e">
        <f t="shared" si="119"/>
        <v>#VALUE!</v>
      </c>
      <c r="W113" s="25" t="e">
        <f t="shared" si="120"/>
        <v>#VALUE!</v>
      </c>
      <c r="X113" s="26"/>
      <c r="Y113" s="85" t="e">
        <f t="shared" si="99"/>
        <v>#N/A</v>
      </c>
      <c r="Z113" s="85" t="e">
        <f t="shared" si="100"/>
        <v>#N/A</v>
      </c>
      <c r="AA113" s="85" t="e">
        <f t="shared" si="101"/>
        <v>#N/A</v>
      </c>
      <c r="AB113" s="85" t="e">
        <f t="shared" si="102"/>
        <v>#N/A</v>
      </c>
      <c r="AC113" s="85" t="e">
        <f t="shared" si="103"/>
        <v>#N/A</v>
      </c>
      <c r="AD113" s="85" t="e">
        <f t="shared" si="104"/>
        <v>#N/A</v>
      </c>
      <c r="AE113" s="85" t="e">
        <f t="shared" si="105"/>
        <v>#N/A</v>
      </c>
      <c r="AF113" s="85" t="e">
        <f t="shared" si="106"/>
        <v>#N/A</v>
      </c>
      <c r="AG113" s="85" t="e">
        <f t="shared" si="107"/>
        <v>#N/A</v>
      </c>
      <c r="AH113" s="85" t="e">
        <f t="shared" si="108"/>
        <v>#N/A</v>
      </c>
      <c r="AI113" s="85" t="e">
        <f t="shared" si="109"/>
        <v>#N/A</v>
      </c>
      <c r="AJ113" s="85" t="e">
        <f t="shared" si="110"/>
        <v>#N/A</v>
      </c>
      <c r="AK113" s="85" t="e">
        <f t="shared" si="121"/>
        <v>#VALUE!</v>
      </c>
      <c r="AL113" s="85" t="e">
        <f t="shared" si="122"/>
        <v>#VALUE!</v>
      </c>
      <c r="AM113" s="85" t="e">
        <f t="shared" si="123"/>
        <v>#VALUE!</v>
      </c>
      <c r="AN113" s="85" t="e">
        <f t="shared" si="124"/>
        <v>#N/A</v>
      </c>
      <c r="AO113" s="85" t="e">
        <f t="shared" si="111"/>
        <v>#N/A</v>
      </c>
      <c r="AP113" s="85" t="e">
        <f t="shared" si="112"/>
        <v>#N/A</v>
      </c>
      <c r="AQ113" s="85" t="e">
        <f t="shared" si="113"/>
        <v>#N/A</v>
      </c>
      <c r="AR113" s="85" t="e">
        <f t="shared" si="114"/>
        <v>#N/A</v>
      </c>
      <c r="AS113" s="85" t="e">
        <f t="shared" si="115"/>
        <v>#N/A</v>
      </c>
      <c r="AT113" s="85" t="e">
        <f t="shared" si="116"/>
        <v>#N/A</v>
      </c>
      <c r="AU113" s="85" t="e">
        <f t="shared" si="125"/>
        <v>#VALUE!</v>
      </c>
      <c r="AV113" s="85" t="e">
        <f t="shared" si="126"/>
        <v>#VALUE!</v>
      </c>
      <c r="AW113" s="85" t="e">
        <f t="shared" si="127"/>
        <v>#VALUE!</v>
      </c>
      <c r="AX113" s="25" t="e">
        <f t="shared" si="128"/>
        <v>#VALUE!</v>
      </c>
      <c r="AY113" s="25">
        <f t="shared" si="89"/>
        <v>1.0169999999999999</v>
      </c>
      <c r="AZ113" s="55" t="e">
        <f t="shared" si="129"/>
        <v>#DIV/0!</v>
      </c>
    </row>
    <row r="114" spans="3:52">
      <c r="C114" s="4"/>
      <c r="D114" s="4"/>
      <c r="E114" s="4"/>
      <c r="F114" s="4"/>
      <c r="G114" s="55">
        <f t="shared" si="90"/>
        <v>-1.1208741258741391E-2</v>
      </c>
      <c r="H114" s="26"/>
      <c r="I114" s="25">
        <f>'Randament Mammo'!$I$18-4.5</f>
        <v>61.5</v>
      </c>
      <c r="J114" s="26"/>
      <c r="K114" s="25">
        <f t="shared" si="117"/>
        <v>0</v>
      </c>
      <c r="L114" s="25" t="e">
        <f>VLOOKUP(E114,'Tabele aux MGD'!B104:F114,IF(_CTF="Mo/Mo",2,IF(_CTF="Mo/Rh",3,IF(_CTF="Rh/Rh",4,5))),0)</f>
        <v>#N/A</v>
      </c>
      <c r="M114" s="25" t="e">
        <f t="shared" si="91"/>
        <v>#N/A</v>
      </c>
      <c r="N114" s="25" t="e">
        <f t="shared" si="92"/>
        <v>#N/A</v>
      </c>
      <c r="O114" s="25" t="e">
        <f t="shared" si="93"/>
        <v>#N/A</v>
      </c>
      <c r="P114" s="25" t="e">
        <f t="shared" si="94"/>
        <v>#N/A</v>
      </c>
      <c r="Q114" s="25" t="e">
        <f t="shared" si="95"/>
        <v>#N/A</v>
      </c>
      <c r="R114" s="25" t="e">
        <f t="shared" si="96"/>
        <v>#N/A</v>
      </c>
      <c r="S114" s="25" t="e">
        <f t="shared" si="97"/>
        <v>#N/A</v>
      </c>
      <c r="T114" s="25" t="e">
        <f t="shared" si="98"/>
        <v>#N/A</v>
      </c>
      <c r="U114" s="25" t="e">
        <f t="shared" si="118"/>
        <v>#VALUE!</v>
      </c>
      <c r="V114" s="25" t="e">
        <f t="shared" si="119"/>
        <v>#VALUE!</v>
      </c>
      <c r="W114" s="25" t="e">
        <f t="shared" si="120"/>
        <v>#VALUE!</v>
      </c>
      <c r="X114" s="26"/>
      <c r="Y114" s="85" t="e">
        <f t="shared" si="99"/>
        <v>#N/A</v>
      </c>
      <c r="Z114" s="85" t="e">
        <f t="shared" si="100"/>
        <v>#N/A</v>
      </c>
      <c r="AA114" s="85" t="e">
        <f t="shared" si="101"/>
        <v>#N/A</v>
      </c>
      <c r="AB114" s="85" t="e">
        <f t="shared" si="102"/>
        <v>#N/A</v>
      </c>
      <c r="AC114" s="85" t="e">
        <f t="shared" si="103"/>
        <v>#N/A</v>
      </c>
      <c r="AD114" s="85" t="e">
        <f t="shared" si="104"/>
        <v>#N/A</v>
      </c>
      <c r="AE114" s="85" t="e">
        <f t="shared" si="105"/>
        <v>#N/A</v>
      </c>
      <c r="AF114" s="85" t="e">
        <f t="shared" si="106"/>
        <v>#N/A</v>
      </c>
      <c r="AG114" s="85" t="e">
        <f t="shared" si="107"/>
        <v>#N/A</v>
      </c>
      <c r="AH114" s="85" t="e">
        <f t="shared" si="108"/>
        <v>#N/A</v>
      </c>
      <c r="AI114" s="85" t="e">
        <f t="shared" si="109"/>
        <v>#N/A</v>
      </c>
      <c r="AJ114" s="85" t="e">
        <f t="shared" si="110"/>
        <v>#N/A</v>
      </c>
      <c r="AK114" s="85" t="e">
        <f t="shared" si="121"/>
        <v>#VALUE!</v>
      </c>
      <c r="AL114" s="85" t="e">
        <f t="shared" si="122"/>
        <v>#VALUE!</v>
      </c>
      <c r="AM114" s="85" t="e">
        <f t="shared" si="123"/>
        <v>#VALUE!</v>
      </c>
      <c r="AN114" s="85" t="e">
        <f t="shared" si="124"/>
        <v>#N/A</v>
      </c>
      <c r="AO114" s="85" t="e">
        <f t="shared" si="111"/>
        <v>#N/A</v>
      </c>
      <c r="AP114" s="85" t="e">
        <f t="shared" si="112"/>
        <v>#N/A</v>
      </c>
      <c r="AQ114" s="85" t="e">
        <f t="shared" si="113"/>
        <v>#N/A</v>
      </c>
      <c r="AR114" s="85" t="e">
        <f t="shared" si="114"/>
        <v>#N/A</v>
      </c>
      <c r="AS114" s="85" t="e">
        <f t="shared" si="115"/>
        <v>#N/A</v>
      </c>
      <c r="AT114" s="85" t="e">
        <f t="shared" si="116"/>
        <v>#N/A</v>
      </c>
      <c r="AU114" s="85" t="e">
        <f t="shared" si="125"/>
        <v>#VALUE!</v>
      </c>
      <c r="AV114" s="85" t="e">
        <f t="shared" si="126"/>
        <v>#VALUE!</v>
      </c>
      <c r="AW114" s="85" t="e">
        <f t="shared" si="127"/>
        <v>#VALUE!</v>
      </c>
      <c r="AX114" s="25" t="e">
        <f t="shared" si="128"/>
        <v>#VALUE!</v>
      </c>
      <c r="AY114" s="25">
        <f t="shared" si="89"/>
        <v>1.0169999999999999</v>
      </c>
      <c r="AZ114" s="55" t="e">
        <f t="shared" si="129"/>
        <v>#DIV/0!</v>
      </c>
    </row>
    <row r="115" spans="3:52">
      <c r="C115" s="4"/>
      <c r="D115" s="4"/>
      <c r="E115" s="4"/>
      <c r="F115" s="4"/>
      <c r="G115" s="55">
        <f t="shared" si="90"/>
        <v>-1.1208741258741391E-2</v>
      </c>
      <c r="H115" s="26"/>
      <c r="I115" s="25">
        <f>'Randament Mammo'!$I$18-4.5</f>
        <v>61.5</v>
      </c>
      <c r="J115" s="26"/>
      <c r="K115" s="25">
        <f t="shared" si="117"/>
        <v>0</v>
      </c>
      <c r="L115" s="25" t="e">
        <f>VLOOKUP(E115,'Tabele aux MGD'!B105:F115,IF(_CTF="Mo/Mo",2,IF(_CTF="Mo/Rh",3,IF(_CTF="Rh/Rh",4,5))),0)</f>
        <v>#N/A</v>
      </c>
      <c r="M115" s="25" t="e">
        <f t="shared" si="91"/>
        <v>#N/A</v>
      </c>
      <c r="N115" s="25" t="e">
        <f t="shared" si="92"/>
        <v>#N/A</v>
      </c>
      <c r="O115" s="25" t="e">
        <f t="shared" si="93"/>
        <v>#N/A</v>
      </c>
      <c r="P115" s="25" t="e">
        <f t="shared" si="94"/>
        <v>#N/A</v>
      </c>
      <c r="Q115" s="25" t="e">
        <f t="shared" si="95"/>
        <v>#N/A</v>
      </c>
      <c r="R115" s="25" t="e">
        <f t="shared" si="96"/>
        <v>#N/A</v>
      </c>
      <c r="S115" s="25" t="e">
        <f t="shared" si="97"/>
        <v>#N/A</v>
      </c>
      <c r="T115" s="25" t="e">
        <f t="shared" si="98"/>
        <v>#N/A</v>
      </c>
      <c r="U115" s="25" t="e">
        <f t="shared" si="118"/>
        <v>#VALUE!</v>
      </c>
      <c r="V115" s="25" t="e">
        <f t="shared" si="119"/>
        <v>#VALUE!</v>
      </c>
      <c r="W115" s="25" t="e">
        <f t="shared" si="120"/>
        <v>#VALUE!</v>
      </c>
      <c r="X115" s="26"/>
      <c r="Y115" s="85" t="e">
        <f t="shared" si="99"/>
        <v>#N/A</v>
      </c>
      <c r="Z115" s="85" t="e">
        <f t="shared" si="100"/>
        <v>#N/A</v>
      </c>
      <c r="AA115" s="85" t="e">
        <f t="shared" si="101"/>
        <v>#N/A</v>
      </c>
      <c r="AB115" s="85" t="e">
        <f t="shared" si="102"/>
        <v>#N/A</v>
      </c>
      <c r="AC115" s="85" t="e">
        <f t="shared" si="103"/>
        <v>#N/A</v>
      </c>
      <c r="AD115" s="85" t="e">
        <f t="shared" si="104"/>
        <v>#N/A</v>
      </c>
      <c r="AE115" s="85" t="e">
        <f t="shared" si="105"/>
        <v>#N/A</v>
      </c>
      <c r="AF115" s="85" t="e">
        <f t="shared" si="106"/>
        <v>#N/A</v>
      </c>
      <c r="AG115" s="85" t="e">
        <f t="shared" si="107"/>
        <v>#N/A</v>
      </c>
      <c r="AH115" s="85" t="e">
        <f t="shared" si="108"/>
        <v>#N/A</v>
      </c>
      <c r="AI115" s="85" t="e">
        <f t="shared" si="109"/>
        <v>#N/A</v>
      </c>
      <c r="AJ115" s="85" t="e">
        <f t="shared" si="110"/>
        <v>#N/A</v>
      </c>
      <c r="AK115" s="85" t="e">
        <f t="shared" si="121"/>
        <v>#VALUE!</v>
      </c>
      <c r="AL115" s="85" t="e">
        <f t="shared" si="122"/>
        <v>#VALUE!</v>
      </c>
      <c r="AM115" s="85" t="e">
        <f t="shared" si="123"/>
        <v>#VALUE!</v>
      </c>
      <c r="AN115" s="85" t="e">
        <f t="shared" si="124"/>
        <v>#N/A</v>
      </c>
      <c r="AO115" s="85" t="e">
        <f t="shared" si="111"/>
        <v>#N/A</v>
      </c>
      <c r="AP115" s="85" t="e">
        <f t="shared" si="112"/>
        <v>#N/A</v>
      </c>
      <c r="AQ115" s="85" t="e">
        <f t="shared" si="113"/>
        <v>#N/A</v>
      </c>
      <c r="AR115" s="85" t="e">
        <f t="shared" si="114"/>
        <v>#N/A</v>
      </c>
      <c r="AS115" s="85" t="e">
        <f t="shared" si="115"/>
        <v>#N/A</v>
      </c>
      <c r="AT115" s="85" t="e">
        <f t="shared" si="116"/>
        <v>#N/A</v>
      </c>
      <c r="AU115" s="85" t="e">
        <f t="shared" si="125"/>
        <v>#VALUE!</v>
      </c>
      <c r="AV115" s="85" t="e">
        <f t="shared" si="126"/>
        <v>#VALUE!</v>
      </c>
      <c r="AW115" s="85" t="e">
        <f t="shared" si="127"/>
        <v>#VALUE!</v>
      </c>
      <c r="AX115" s="25" t="e">
        <f t="shared" si="128"/>
        <v>#VALUE!</v>
      </c>
      <c r="AY115" s="25">
        <f t="shared" si="89"/>
        <v>1.0169999999999999</v>
      </c>
      <c r="AZ115" s="55" t="e">
        <f t="shared" si="129"/>
        <v>#DIV/0!</v>
      </c>
    </row>
    <row r="116" spans="3:52">
      <c r="C116" s="4"/>
      <c r="D116" s="4"/>
      <c r="E116" s="4"/>
      <c r="F116" s="4"/>
      <c r="G116" s="55">
        <f t="shared" si="90"/>
        <v>-1.1208741258741391E-2</v>
      </c>
      <c r="H116" s="26"/>
      <c r="I116" s="25">
        <f>'Randament Mammo'!$I$18-4.5</f>
        <v>61.5</v>
      </c>
      <c r="J116" s="26"/>
      <c r="K116" s="25">
        <f t="shared" si="117"/>
        <v>0</v>
      </c>
      <c r="L116" s="25" t="e">
        <f>VLOOKUP(E116,'Tabele aux MGD'!B106:F116,IF(_CTF="Mo/Mo",2,IF(_CTF="Mo/Rh",3,IF(_CTF="Rh/Rh",4,5))),0)</f>
        <v>#N/A</v>
      </c>
      <c r="M116" s="25" t="e">
        <f t="shared" si="91"/>
        <v>#N/A</v>
      </c>
      <c r="N116" s="25" t="e">
        <f t="shared" si="92"/>
        <v>#N/A</v>
      </c>
      <c r="O116" s="25" t="e">
        <f t="shared" si="93"/>
        <v>#N/A</v>
      </c>
      <c r="P116" s="25" t="e">
        <f t="shared" si="94"/>
        <v>#N/A</v>
      </c>
      <c r="Q116" s="25" t="e">
        <f t="shared" si="95"/>
        <v>#N/A</v>
      </c>
      <c r="R116" s="25" t="e">
        <f t="shared" si="96"/>
        <v>#N/A</v>
      </c>
      <c r="S116" s="25" t="e">
        <f t="shared" si="97"/>
        <v>#N/A</v>
      </c>
      <c r="T116" s="25" t="e">
        <f t="shared" si="98"/>
        <v>#N/A</v>
      </c>
      <c r="U116" s="25" t="e">
        <f t="shared" si="118"/>
        <v>#VALUE!</v>
      </c>
      <c r="V116" s="25" t="e">
        <f t="shared" si="119"/>
        <v>#VALUE!</v>
      </c>
      <c r="W116" s="25" t="e">
        <f t="shared" si="120"/>
        <v>#VALUE!</v>
      </c>
      <c r="X116" s="26"/>
      <c r="Y116" s="85" t="e">
        <f t="shared" si="99"/>
        <v>#N/A</v>
      </c>
      <c r="Z116" s="85" t="e">
        <f t="shared" si="100"/>
        <v>#N/A</v>
      </c>
      <c r="AA116" s="85" t="e">
        <f t="shared" si="101"/>
        <v>#N/A</v>
      </c>
      <c r="AB116" s="85" t="e">
        <f t="shared" si="102"/>
        <v>#N/A</v>
      </c>
      <c r="AC116" s="85" t="e">
        <f t="shared" si="103"/>
        <v>#N/A</v>
      </c>
      <c r="AD116" s="85" t="e">
        <f t="shared" si="104"/>
        <v>#N/A</v>
      </c>
      <c r="AE116" s="85" t="e">
        <f t="shared" si="105"/>
        <v>#N/A</v>
      </c>
      <c r="AF116" s="85" t="e">
        <f t="shared" si="106"/>
        <v>#N/A</v>
      </c>
      <c r="AG116" s="85" t="e">
        <f t="shared" si="107"/>
        <v>#N/A</v>
      </c>
      <c r="AH116" s="85" t="e">
        <f t="shared" si="108"/>
        <v>#N/A</v>
      </c>
      <c r="AI116" s="85" t="e">
        <f t="shared" si="109"/>
        <v>#N/A</v>
      </c>
      <c r="AJ116" s="85" t="e">
        <f t="shared" si="110"/>
        <v>#N/A</v>
      </c>
      <c r="AK116" s="85" t="e">
        <f t="shared" si="121"/>
        <v>#VALUE!</v>
      </c>
      <c r="AL116" s="85" t="e">
        <f t="shared" si="122"/>
        <v>#VALUE!</v>
      </c>
      <c r="AM116" s="85" t="e">
        <f t="shared" si="123"/>
        <v>#VALUE!</v>
      </c>
      <c r="AN116" s="85" t="e">
        <f t="shared" si="124"/>
        <v>#N/A</v>
      </c>
      <c r="AO116" s="85" t="e">
        <f t="shared" si="111"/>
        <v>#N/A</v>
      </c>
      <c r="AP116" s="85" t="e">
        <f t="shared" si="112"/>
        <v>#N/A</v>
      </c>
      <c r="AQ116" s="85" t="e">
        <f t="shared" si="113"/>
        <v>#N/A</v>
      </c>
      <c r="AR116" s="85" t="e">
        <f t="shared" si="114"/>
        <v>#N/A</v>
      </c>
      <c r="AS116" s="85" t="e">
        <f t="shared" si="115"/>
        <v>#N/A</v>
      </c>
      <c r="AT116" s="85" t="e">
        <f t="shared" si="116"/>
        <v>#N/A</v>
      </c>
      <c r="AU116" s="85" t="e">
        <f t="shared" si="125"/>
        <v>#VALUE!</v>
      </c>
      <c r="AV116" s="85" t="e">
        <f t="shared" si="126"/>
        <v>#VALUE!</v>
      </c>
      <c r="AW116" s="85" t="e">
        <f t="shared" si="127"/>
        <v>#VALUE!</v>
      </c>
      <c r="AX116" s="25" t="e">
        <f t="shared" si="128"/>
        <v>#VALUE!</v>
      </c>
      <c r="AY116" s="25">
        <f t="shared" si="89"/>
        <v>1.0169999999999999</v>
      </c>
      <c r="AZ116" s="55" t="e">
        <f t="shared" si="129"/>
        <v>#DIV/0!</v>
      </c>
    </row>
    <row r="117" spans="3:52">
      <c r="C117" s="4"/>
      <c r="D117" s="4"/>
      <c r="E117" s="4"/>
      <c r="F117" s="4"/>
      <c r="G117" s="55">
        <f t="shared" si="90"/>
        <v>-1.1208741258741391E-2</v>
      </c>
      <c r="H117" s="26"/>
      <c r="I117" s="25">
        <f>'Randament Mammo'!$I$18-4.5</f>
        <v>61.5</v>
      </c>
      <c r="J117" s="26"/>
      <c r="K117" s="25">
        <f t="shared" si="117"/>
        <v>0</v>
      </c>
      <c r="L117" s="25" t="e">
        <f>VLOOKUP(E117,'Tabele aux MGD'!B107:F117,IF(_CTF="Mo/Mo",2,IF(_CTF="Mo/Rh",3,IF(_CTF="Rh/Rh",4,5))),0)</f>
        <v>#N/A</v>
      </c>
      <c r="M117" s="25" t="e">
        <f t="shared" si="91"/>
        <v>#N/A</v>
      </c>
      <c r="N117" s="25" t="e">
        <f t="shared" si="92"/>
        <v>#N/A</v>
      </c>
      <c r="O117" s="25" t="e">
        <f t="shared" si="93"/>
        <v>#N/A</v>
      </c>
      <c r="P117" s="25" t="e">
        <f t="shared" si="94"/>
        <v>#N/A</v>
      </c>
      <c r="Q117" s="25" t="e">
        <f t="shared" si="95"/>
        <v>#N/A</v>
      </c>
      <c r="R117" s="25" t="e">
        <f t="shared" si="96"/>
        <v>#N/A</v>
      </c>
      <c r="S117" s="25" t="e">
        <f t="shared" si="97"/>
        <v>#N/A</v>
      </c>
      <c r="T117" s="25" t="e">
        <f t="shared" si="98"/>
        <v>#N/A</v>
      </c>
      <c r="U117" s="25" t="e">
        <f t="shared" si="118"/>
        <v>#VALUE!</v>
      </c>
      <c r="V117" s="25" t="e">
        <f t="shared" si="119"/>
        <v>#VALUE!</v>
      </c>
      <c r="W117" s="25" t="e">
        <f t="shared" si="120"/>
        <v>#VALUE!</v>
      </c>
      <c r="X117" s="26"/>
      <c r="Y117" s="85" t="e">
        <f t="shared" si="99"/>
        <v>#N/A</v>
      </c>
      <c r="Z117" s="85" t="e">
        <f t="shared" si="100"/>
        <v>#N/A</v>
      </c>
      <c r="AA117" s="85" t="e">
        <f t="shared" si="101"/>
        <v>#N/A</v>
      </c>
      <c r="AB117" s="85" t="e">
        <f t="shared" si="102"/>
        <v>#N/A</v>
      </c>
      <c r="AC117" s="85" t="e">
        <f t="shared" si="103"/>
        <v>#N/A</v>
      </c>
      <c r="AD117" s="85" t="e">
        <f t="shared" si="104"/>
        <v>#N/A</v>
      </c>
      <c r="AE117" s="85" t="e">
        <f t="shared" si="105"/>
        <v>#N/A</v>
      </c>
      <c r="AF117" s="85" t="e">
        <f t="shared" si="106"/>
        <v>#N/A</v>
      </c>
      <c r="AG117" s="85" t="e">
        <f t="shared" si="107"/>
        <v>#N/A</v>
      </c>
      <c r="AH117" s="85" t="e">
        <f t="shared" si="108"/>
        <v>#N/A</v>
      </c>
      <c r="AI117" s="85" t="e">
        <f t="shared" si="109"/>
        <v>#N/A</v>
      </c>
      <c r="AJ117" s="85" t="e">
        <f t="shared" si="110"/>
        <v>#N/A</v>
      </c>
      <c r="AK117" s="85" t="e">
        <f t="shared" si="121"/>
        <v>#VALUE!</v>
      </c>
      <c r="AL117" s="85" t="e">
        <f t="shared" si="122"/>
        <v>#VALUE!</v>
      </c>
      <c r="AM117" s="85" t="e">
        <f t="shared" si="123"/>
        <v>#VALUE!</v>
      </c>
      <c r="AN117" s="85" t="e">
        <f t="shared" si="124"/>
        <v>#N/A</v>
      </c>
      <c r="AO117" s="85" t="e">
        <f t="shared" si="111"/>
        <v>#N/A</v>
      </c>
      <c r="AP117" s="85" t="e">
        <f t="shared" si="112"/>
        <v>#N/A</v>
      </c>
      <c r="AQ117" s="85" t="e">
        <f t="shared" si="113"/>
        <v>#N/A</v>
      </c>
      <c r="AR117" s="85" t="e">
        <f t="shared" si="114"/>
        <v>#N/A</v>
      </c>
      <c r="AS117" s="85" t="e">
        <f t="shared" si="115"/>
        <v>#N/A</v>
      </c>
      <c r="AT117" s="85" t="e">
        <f t="shared" si="116"/>
        <v>#N/A</v>
      </c>
      <c r="AU117" s="85" t="e">
        <f t="shared" si="125"/>
        <v>#VALUE!</v>
      </c>
      <c r="AV117" s="85" t="e">
        <f t="shared" si="126"/>
        <v>#VALUE!</v>
      </c>
      <c r="AW117" s="85" t="e">
        <f t="shared" si="127"/>
        <v>#VALUE!</v>
      </c>
      <c r="AX117" s="25" t="e">
        <f t="shared" si="128"/>
        <v>#VALUE!</v>
      </c>
      <c r="AY117" s="25">
        <f t="shared" si="89"/>
        <v>1.0169999999999999</v>
      </c>
      <c r="AZ117" s="55" t="e">
        <f t="shared" si="129"/>
        <v>#DIV/0!</v>
      </c>
    </row>
    <row r="118" spans="3:52">
      <c r="C118" s="4"/>
      <c r="D118" s="4"/>
      <c r="E118" s="4"/>
      <c r="F118" s="4"/>
      <c r="G118" s="55">
        <f t="shared" si="90"/>
        <v>-1.1208741258741391E-2</v>
      </c>
      <c r="H118" s="26"/>
      <c r="I118" s="25">
        <f>'Randament Mammo'!$I$18-4.5</f>
        <v>61.5</v>
      </c>
      <c r="J118" s="26"/>
      <c r="K118" s="25">
        <f t="shared" si="117"/>
        <v>0</v>
      </c>
      <c r="L118" s="25" t="e">
        <f>VLOOKUP(E118,'Tabele aux MGD'!B108:F118,IF(_CTF="Mo/Mo",2,IF(_CTF="Mo/Rh",3,IF(_CTF="Rh/Rh",4,5))),0)</f>
        <v>#N/A</v>
      </c>
      <c r="M118" s="25" t="e">
        <f t="shared" si="91"/>
        <v>#N/A</v>
      </c>
      <c r="N118" s="25" t="e">
        <f t="shared" si="92"/>
        <v>#N/A</v>
      </c>
      <c r="O118" s="25" t="e">
        <f t="shared" si="93"/>
        <v>#N/A</v>
      </c>
      <c r="P118" s="25" t="e">
        <f t="shared" si="94"/>
        <v>#N/A</v>
      </c>
      <c r="Q118" s="25" t="e">
        <f t="shared" si="95"/>
        <v>#N/A</v>
      </c>
      <c r="R118" s="25" t="e">
        <f t="shared" si="96"/>
        <v>#N/A</v>
      </c>
      <c r="S118" s="25" t="e">
        <f t="shared" si="97"/>
        <v>#N/A</v>
      </c>
      <c r="T118" s="25" t="e">
        <f t="shared" si="98"/>
        <v>#N/A</v>
      </c>
      <c r="U118" s="25" t="e">
        <f t="shared" si="118"/>
        <v>#VALUE!</v>
      </c>
      <c r="V118" s="25" t="e">
        <f t="shared" si="119"/>
        <v>#VALUE!</v>
      </c>
      <c r="W118" s="25" t="e">
        <f t="shared" si="120"/>
        <v>#VALUE!</v>
      </c>
      <c r="X118" s="26"/>
      <c r="Y118" s="85" t="e">
        <f t="shared" si="99"/>
        <v>#N/A</v>
      </c>
      <c r="Z118" s="85" t="e">
        <f t="shared" si="100"/>
        <v>#N/A</v>
      </c>
      <c r="AA118" s="85" t="e">
        <f t="shared" si="101"/>
        <v>#N/A</v>
      </c>
      <c r="AB118" s="85" t="e">
        <f t="shared" si="102"/>
        <v>#N/A</v>
      </c>
      <c r="AC118" s="85" t="e">
        <f t="shared" si="103"/>
        <v>#N/A</v>
      </c>
      <c r="AD118" s="85" t="e">
        <f t="shared" si="104"/>
        <v>#N/A</v>
      </c>
      <c r="AE118" s="85" t="e">
        <f t="shared" si="105"/>
        <v>#N/A</v>
      </c>
      <c r="AF118" s="85" t="e">
        <f t="shared" si="106"/>
        <v>#N/A</v>
      </c>
      <c r="AG118" s="85" t="e">
        <f t="shared" si="107"/>
        <v>#N/A</v>
      </c>
      <c r="AH118" s="85" t="e">
        <f t="shared" si="108"/>
        <v>#N/A</v>
      </c>
      <c r="AI118" s="85" t="e">
        <f t="shared" si="109"/>
        <v>#N/A</v>
      </c>
      <c r="AJ118" s="85" t="e">
        <f t="shared" si="110"/>
        <v>#N/A</v>
      </c>
      <c r="AK118" s="85" t="e">
        <f t="shared" si="121"/>
        <v>#VALUE!</v>
      </c>
      <c r="AL118" s="85" t="e">
        <f t="shared" si="122"/>
        <v>#VALUE!</v>
      </c>
      <c r="AM118" s="85" t="e">
        <f t="shared" si="123"/>
        <v>#VALUE!</v>
      </c>
      <c r="AN118" s="85" t="e">
        <f t="shared" si="124"/>
        <v>#N/A</v>
      </c>
      <c r="AO118" s="85" t="e">
        <f t="shared" si="111"/>
        <v>#N/A</v>
      </c>
      <c r="AP118" s="85" t="e">
        <f t="shared" si="112"/>
        <v>#N/A</v>
      </c>
      <c r="AQ118" s="85" t="e">
        <f t="shared" si="113"/>
        <v>#N/A</v>
      </c>
      <c r="AR118" s="85" t="e">
        <f t="shared" si="114"/>
        <v>#N/A</v>
      </c>
      <c r="AS118" s="85" t="e">
        <f t="shared" si="115"/>
        <v>#N/A</v>
      </c>
      <c r="AT118" s="85" t="e">
        <f t="shared" si="116"/>
        <v>#N/A</v>
      </c>
      <c r="AU118" s="85" t="e">
        <f t="shared" si="125"/>
        <v>#VALUE!</v>
      </c>
      <c r="AV118" s="85" t="e">
        <f t="shared" si="126"/>
        <v>#VALUE!</v>
      </c>
      <c r="AW118" s="85" t="e">
        <f t="shared" si="127"/>
        <v>#VALUE!</v>
      </c>
      <c r="AX118" s="25" t="e">
        <f t="shared" si="128"/>
        <v>#VALUE!</v>
      </c>
      <c r="AY118" s="25">
        <f t="shared" si="89"/>
        <v>1.0169999999999999</v>
      </c>
      <c r="AZ118" s="55" t="e">
        <f t="shared" si="129"/>
        <v>#DIV/0!</v>
      </c>
    </row>
    <row r="119" spans="3:52">
      <c r="C119" s="4"/>
      <c r="D119" s="4"/>
      <c r="E119" s="4"/>
      <c r="F119" s="4"/>
      <c r="G119" s="55">
        <f t="shared" si="90"/>
        <v>-1.1208741258741391E-2</v>
      </c>
      <c r="H119" s="26"/>
      <c r="I119" s="25">
        <f>'Randament Mammo'!$I$18-4.5</f>
        <v>61.5</v>
      </c>
      <c r="J119" s="26"/>
      <c r="K119" s="25">
        <f t="shared" si="117"/>
        <v>0</v>
      </c>
      <c r="L119" s="25" t="e">
        <f>VLOOKUP(E119,'Tabele aux MGD'!B109:F119,IF(_CTF="Mo/Mo",2,IF(_CTF="Mo/Rh",3,IF(_CTF="Rh/Rh",4,5))),0)</f>
        <v>#N/A</v>
      </c>
      <c r="M119" s="25" t="e">
        <f t="shared" si="91"/>
        <v>#N/A</v>
      </c>
      <c r="N119" s="25" t="e">
        <f t="shared" si="92"/>
        <v>#N/A</v>
      </c>
      <c r="O119" s="25" t="e">
        <f t="shared" si="93"/>
        <v>#N/A</v>
      </c>
      <c r="P119" s="25" t="e">
        <f t="shared" si="94"/>
        <v>#N/A</v>
      </c>
      <c r="Q119" s="25" t="e">
        <f t="shared" si="95"/>
        <v>#N/A</v>
      </c>
      <c r="R119" s="25" t="e">
        <f t="shared" si="96"/>
        <v>#N/A</v>
      </c>
      <c r="S119" s="25" t="e">
        <f t="shared" si="97"/>
        <v>#N/A</v>
      </c>
      <c r="T119" s="25" t="e">
        <f t="shared" si="98"/>
        <v>#N/A</v>
      </c>
      <c r="U119" s="25" t="e">
        <f t="shared" si="118"/>
        <v>#VALUE!</v>
      </c>
      <c r="V119" s="25" t="e">
        <f t="shared" si="119"/>
        <v>#VALUE!</v>
      </c>
      <c r="W119" s="25" t="e">
        <f t="shared" si="120"/>
        <v>#VALUE!</v>
      </c>
      <c r="X119" s="26"/>
      <c r="Y119" s="85" t="e">
        <f t="shared" si="99"/>
        <v>#N/A</v>
      </c>
      <c r="Z119" s="85" t="e">
        <f t="shared" si="100"/>
        <v>#N/A</v>
      </c>
      <c r="AA119" s="85" t="e">
        <f t="shared" si="101"/>
        <v>#N/A</v>
      </c>
      <c r="AB119" s="85" t="e">
        <f t="shared" si="102"/>
        <v>#N/A</v>
      </c>
      <c r="AC119" s="85" t="e">
        <f t="shared" si="103"/>
        <v>#N/A</v>
      </c>
      <c r="AD119" s="85" t="e">
        <f t="shared" si="104"/>
        <v>#N/A</v>
      </c>
      <c r="AE119" s="85" t="e">
        <f t="shared" si="105"/>
        <v>#N/A</v>
      </c>
      <c r="AF119" s="85" t="e">
        <f t="shared" si="106"/>
        <v>#N/A</v>
      </c>
      <c r="AG119" s="85" t="e">
        <f t="shared" si="107"/>
        <v>#N/A</v>
      </c>
      <c r="AH119" s="85" t="e">
        <f t="shared" si="108"/>
        <v>#N/A</v>
      </c>
      <c r="AI119" s="85" t="e">
        <f t="shared" si="109"/>
        <v>#N/A</v>
      </c>
      <c r="AJ119" s="85" t="e">
        <f t="shared" si="110"/>
        <v>#N/A</v>
      </c>
      <c r="AK119" s="85" t="e">
        <f t="shared" si="121"/>
        <v>#VALUE!</v>
      </c>
      <c r="AL119" s="85" t="e">
        <f t="shared" si="122"/>
        <v>#VALUE!</v>
      </c>
      <c r="AM119" s="85" t="e">
        <f t="shared" si="123"/>
        <v>#VALUE!</v>
      </c>
      <c r="AN119" s="85" t="e">
        <f t="shared" si="124"/>
        <v>#N/A</v>
      </c>
      <c r="AO119" s="85" t="e">
        <f t="shared" si="111"/>
        <v>#N/A</v>
      </c>
      <c r="AP119" s="85" t="e">
        <f t="shared" si="112"/>
        <v>#N/A</v>
      </c>
      <c r="AQ119" s="85" t="e">
        <f t="shared" si="113"/>
        <v>#N/A</v>
      </c>
      <c r="AR119" s="85" t="e">
        <f t="shared" si="114"/>
        <v>#N/A</v>
      </c>
      <c r="AS119" s="85" t="e">
        <f t="shared" si="115"/>
        <v>#N/A</v>
      </c>
      <c r="AT119" s="85" t="e">
        <f t="shared" si="116"/>
        <v>#N/A</v>
      </c>
      <c r="AU119" s="85" t="e">
        <f t="shared" si="125"/>
        <v>#VALUE!</v>
      </c>
      <c r="AV119" s="85" t="e">
        <f t="shared" si="126"/>
        <v>#VALUE!</v>
      </c>
      <c r="AW119" s="85" t="e">
        <f t="shared" si="127"/>
        <v>#VALUE!</v>
      </c>
      <c r="AX119" s="25" t="e">
        <f t="shared" si="128"/>
        <v>#VALUE!</v>
      </c>
      <c r="AY119" s="25">
        <f t="shared" si="89"/>
        <v>1.0169999999999999</v>
      </c>
      <c r="AZ119" s="55" t="e">
        <f t="shared" si="129"/>
        <v>#DIV/0!</v>
      </c>
    </row>
    <row r="120" spans="3:52">
      <c r="C120" s="4"/>
      <c r="D120" s="4"/>
      <c r="E120" s="4"/>
      <c r="F120" s="4"/>
      <c r="G120" s="55">
        <f t="shared" si="90"/>
        <v>-1.1208741258741391E-2</v>
      </c>
      <c r="H120" s="26"/>
      <c r="I120" s="25">
        <f>'Randament Mammo'!$I$18-4.5</f>
        <v>61.5</v>
      </c>
      <c r="J120" s="26"/>
      <c r="K120" s="25">
        <f t="shared" si="117"/>
        <v>0</v>
      </c>
      <c r="L120" s="25" t="e">
        <f>VLOOKUP(E120,'Tabele aux MGD'!B110:F120,IF(_CTF="Mo/Mo",2,IF(_CTF="Mo/Rh",3,IF(_CTF="Rh/Rh",4,5))),0)</f>
        <v>#N/A</v>
      </c>
      <c r="M120" s="25" t="e">
        <f t="shared" si="91"/>
        <v>#N/A</v>
      </c>
      <c r="N120" s="25" t="e">
        <f t="shared" si="92"/>
        <v>#N/A</v>
      </c>
      <c r="O120" s="25" t="e">
        <f t="shared" si="93"/>
        <v>#N/A</v>
      </c>
      <c r="P120" s="25" t="e">
        <f t="shared" si="94"/>
        <v>#N/A</v>
      </c>
      <c r="Q120" s="25" t="e">
        <f t="shared" si="95"/>
        <v>#N/A</v>
      </c>
      <c r="R120" s="25" t="e">
        <f t="shared" si="96"/>
        <v>#N/A</v>
      </c>
      <c r="S120" s="25" t="e">
        <f t="shared" si="97"/>
        <v>#N/A</v>
      </c>
      <c r="T120" s="25" t="e">
        <f t="shared" si="98"/>
        <v>#N/A</v>
      </c>
      <c r="U120" s="25" t="e">
        <f t="shared" si="118"/>
        <v>#VALUE!</v>
      </c>
      <c r="V120" s="25" t="e">
        <f t="shared" si="119"/>
        <v>#VALUE!</v>
      </c>
      <c r="W120" s="25" t="e">
        <f t="shared" si="120"/>
        <v>#VALUE!</v>
      </c>
      <c r="X120" s="26"/>
      <c r="Y120" s="85" t="e">
        <f t="shared" si="99"/>
        <v>#N/A</v>
      </c>
      <c r="Z120" s="85" t="e">
        <f t="shared" si="100"/>
        <v>#N/A</v>
      </c>
      <c r="AA120" s="85" t="e">
        <f t="shared" si="101"/>
        <v>#N/A</v>
      </c>
      <c r="AB120" s="85" t="e">
        <f t="shared" si="102"/>
        <v>#N/A</v>
      </c>
      <c r="AC120" s="85" t="e">
        <f t="shared" si="103"/>
        <v>#N/A</v>
      </c>
      <c r="AD120" s="85" t="e">
        <f t="shared" si="104"/>
        <v>#N/A</v>
      </c>
      <c r="AE120" s="85" t="e">
        <f t="shared" si="105"/>
        <v>#N/A</v>
      </c>
      <c r="AF120" s="85" t="e">
        <f t="shared" si="106"/>
        <v>#N/A</v>
      </c>
      <c r="AG120" s="85" t="e">
        <f t="shared" si="107"/>
        <v>#N/A</v>
      </c>
      <c r="AH120" s="85" t="e">
        <f t="shared" si="108"/>
        <v>#N/A</v>
      </c>
      <c r="AI120" s="85" t="e">
        <f t="shared" si="109"/>
        <v>#N/A</v>
      </c>
      <c r="AJ120" s="85" t="e">
        <f t="shared" si="110"/>
        <v>#N/A</v>
      </c>
      <c r="AK120" s="85" t="e">
        <f t="shared" si="121"/>
        <v>#VALUE!</v>
      </c>
      <c r="AL120" s="85" t="e">
        <f t="shared" si="122"/>
        <v>#VALUE!</v>
      </c>
      <c r="AM120" s="85" t="e">
        <f t="shared" si="123"/>
        <v>#VALUE!</v>
      </c>
      <c r="AN120" s="85" t="e">
        <f t="shared" si="124"/>
        <v>#N/A</v>
      </c>
      <c r="AO120" s="85" t="e">
        <f t="shared" si="111"/>
        <v>#N/A</v>
      </c>
      <c r="AP120" s="85" t="e">
        <f t="shared" si="112"/>
        <v>#N/A</v>
      </c>
      <c r="AQ120" s="85" t="e">
        <f t="shared" si="113"/>
        <v>#N/A</v>
      </c>
      <c r="AR120" s="85" t="e">
        <f t="shared" si="114"/>
        <v>#N/A</v>
      </c>
      <c r="AS120" s="85" t="e">
        <f t="shared" si="115"/>
        <v>#N/A</v>
      </c>
      <c r="AT120" s="85" t="e">
        <f t="shared" si="116"/>
        <v>#N/A</v>
      </c>
      <c r="AU120" s="85" t="e">
        <f t="shared" si="125"/>
        <v>#VALUE!</v>
      </c>
      <c r="AV120" s="85" t="e">
        <f t="shared" si="126"/>
        <v>#VALUE!</v>
      </c>
      <c r="AW120" s="85" t="e">
        <f t="shared" si="127"/>
        <v>#VALUE!</v>
      </c>
      <c r="AX120" s="25" t="e">
        <f t="shared" si="128"/>
        <v>#VALUE!</v>
      </c>
      <c r="AY120" s="25">
        <f t="shared" si="89"/>
        <v>1.0169999999999999</v>
      </c>
      <c r="AZ120" s="55" t="e">
        <f t="shared" si="129"/>
        <v>#DIV/0!</v>
      </c>
    </row>
    <row r="121" spans="3:52">
      <c r="C121" s="4"/>
      <c r="D121" s="4"/>
      <c r="E121" s="4"/>
      <c r="F121" s="4"/>
      <c r="G121" s="55">
        <f t="shared" si="90"/>
        <v>-1.1208741258741391E-2</v>
      </c>
      <c r="H121" s="26"/>
      <c r="I121" s="25">
        <f>'Randament Mammo'!$I$18-4.5</f>
        <v>61.5</v>
      </c>
      <c r="J121" s="26"/>
      <c r="K121" s="25">
        <f t="shared" si="117"/>
        <v>0</v>
      </c>
      <c r="L121" s="25" t="e">
        <f>VLOOKUP(E121,'Tabele aux MGD'!B111:F121,IF(_CTF="Mo/Mo",2,IF(_CTF="Mo/Rh",3,IF(_CTF="Rh/Rh",4,5))),0)</f>
        <v>#N/A</v>
      </c>
      <c r="M121" s="25" t="e">
        <f t="shared" si="91"/>
        <v>#N/A</v>
      </c>
      <c r="N121" s="25" t="e">
        <f t="shared" si="92"/>
        <v>#N/A</v>
      </c>
      <c r="O121" s="25" t="e">
        <f t="shared" si="93"/>
        <v>#N/A</v>
      </c>
      <c r="P121" s="25" t="e">
        <f t="shared" si="94"/>
        <v>#N/A</v>
      </c>
      <c r="Q121" s="25" t="e">
        <f t="shared" si="95"/>
        <v>#N/A</v>
      </c>
      <c r="R121" s="25" t="e">
        <f t="shared" si="96"/>
        <v>#N/A</v>
      </c>
      <c r="S121" s="25" t="e">
        <f t="shared" si="97"/>
        <v>#N/A</v>
      </c>
      <c r="T121" s="25" t="e">
        <f t="shared" si="98"/>
        <v>#N/A</v>
      </c>
      <c r="U121" s="25" t="e">
        <f t="shared" si="118"/>
        <v>#VALUE!</v>
      </c>
      <c r="V121" s="25" t="e">
        <f t="shared" si="119"/>
        <v>#VALUE!</v>
      </c>
      <c r="W121" s="25" t="e">
        <f t="shared" si="120"/>
        <v>#VALUE!</v>
      </c>
      <c r="X121" s="26"/>
      <c r="Y121" s="85" t="e">
        <f t="shared" si="99"/>
        <v>#N/A</v>
      </c>
      <c r="Z121" s="85" t="e">
        <f t="shared" si="100"/>
        <v>#N/A</v>
      </c>
      <c r="AA121" s="85" t="e">
        <f t="shared" si="101"/>
        <v>#N/A</v>
      </c>
      <c r="AB121" s="85" t="e">
        <f t="shared" si="102"/>
        <v>#N/A</v>
      </c>
      <c r="AC121" s="85" t="e">
        <f t="shared" si="103"/>
        <v>#N/A</v>
      </c>
      <c r="AD121" s="85" t="e">
        <f t="shared" si="104"/>
        <v>#N/A</v>
      </c>
      <c r="AE121" s="85" t="e">
        <f t="shared" si="105"/>
        <v>#N/A</v>
      </c>
      <c r="AF121" s="85" t="e">
        <f t="shared" si="106"/>
        <v>#N/A</v>
      </c>
      <c r="AG121" s="85" t="e">
        <f t="shared" si="107"/>
        <v>#N/A</v>
      </c>
      <c r="AH121" s="85" t="e">
        <f t="shared" si="108"/>
        <v>#N/A</v>
      </c>
      <c r="AI121" s="85" t="e">
        <f t="shared" si="109"/>
        <v>#N/A</v>
      </c>
      <c r="AJ121" s="85" t="e">
        <f t="shared" si="110"/>
        <v>#N/A</v>
      </c>
      <c r="AK121" s="85" t="e">
        <f t="shared" si="121"/>
        <v>#VALUE!</v>
      </c>
      <c r="AL121" s="85" t="e">
        <f t="shared" si="122"/>
        <v>#VALUE!</v>
      </c>
      <c r="AM121" s="85" t="e">
        <f t="shared" si="123"/>
        <v>#VALUE!</v>
      </c>
      <c r="AN121" s="85" t="e">
        <f t="shared" si="124"/>
        <v>#N/A</v>
      </c>
      <c r="AO121" s="85" t="e">
        <f t="shared" si="111"/>
        <v>#N/A</v>
      </c>
      <c r="AP121" s="85" t="e">
        <f t="shared" si="112"/>
        <v>#N/A</v>
      </c>
      <c r="AQ121" s="85" t="e">
        <f t="shared" si="113"/>
        <v>#N/A</v>
      </c>
      <c r="AR121" s="85" t="e">
        <f t="shared" si="114"/>
        <v>#N/A</v>
      </c>
      <c r="AS121" s="85" t="e">
        <f t="shared" si="115"/>
        <v>#N/A</v>
      </c>
      <c r="AT121" s="85" t="e">
        <f t="shared" si="116"/>
        <v>#N/A</v>
      </c>
      <c r="AU121" s="85" t="e">
        <f t="shared" si="125"/>
        <v>#VALUE!</v>
      </c>
      <c r="AV121" s="85" t="e">
        <f t="shared" si="126"/>
        <v>#VALUE!</v>
      </c>
      <c r="AW121" s="85" t="e">
        <f t="shared" si="127"/>
        <v>#VALUE!</v>
      </c>
      <c r="AX121" s="25" t="e">
        <f t="shared" si="128"/>
        <v>#VALUE!</v>
      </c>
      <c r="AY121" s="25">
        <f t="shared" si="89"/>
        <v>1.0169999999999999</v>
      </c>
      <c r="AZ121" s="55" t="e">
        <f t="shared" si="129"/>
        <v>#DIV/0!</v>
      </c>
    </row>
    <row r="122" spans="3:52">
      <c r="C122" s="4"/>
      <c r="D122" s="4"/>
      <c r="E122" s="4"/>
      <c r="F122" s="4"/>
      <c r="G122" s="55">
        <f t="shared" si="90"/>
        <v>-1.1208741258741391E-2</v>
      </c>
      <c r="H122" s="26"/>
      <c r="I122" s="25">
        <f>'Randament Mammo'!$I$18-4.5</f>
        <v>61.5</v>
      </c>
      <c r="J122" s="26"/>
      <c r="K122" s="25">
        <f t="shared" si="117"/>
        <v>0</v>
      </c>
      <c r="L122" s="25" t="e">
        <f>VLOOKUP(E122,'Tabele aux MGD'!B112:F122,IF(_CTF="Mo/Mo",2,IF(_CTF="Mo/Rh",3,IF(_CTF="Rh/Rh",4,5))),0)</f>
        <v>#N/A</v>
      </c>
      <c r="M122" s="25" t="e">
        <f t="shared" si="91"/>
        <v>#N/A</v>
      </c>
      <c r="N122" s="25" t="e">
        <f t="shared" si="92"/>
        <v>#N/A</v>
      </c>
      <c r="O122" s="25" t="e">
        <f t="shared" si="93"/>
        <v>#N/A</v>
      </c>
      <c r="P122" s="25" t="e">
        <f t="shared" si="94"/>
        <v>#N/A</v>
      </c>
      <c r="Q122" s="25" t="e">
        <f t="shared" si="95"/>
        <v>#N/A</v>
      </c>
      <c r="R122" s="25" t="e">
        <f t="shared" si="96"/>
        <v>#N/A</v>
      </c>
      <c r="S122" s="25" t="e">
        <f t="shared" si="97"/>
        <v>#N/A</v>
      </c>
      <c r="T122" s="25" t="e">
        <f t="shared" si="98"/>
        <v>#N/A</v>
      </c>
      <c r="U122" s="25" t="e">
        <f t="shared" si="118"/>
        <v>#VALUE!</v>
      </c>
      <c r="V122" s="25" t="e">
        <f t="shared" si="119"/>
        <v>#VALUE!</v>
      </c>
      <c r="W122" s="25" t="e">
        <f t="shared" si="120"/>
        <v>#VALUE!</v>
      </c>
      <c r="X122" s="26"/>
      <c r="Y122" s="85" t="e">
        <f t="shared" si="99"/>
        <v>#N/A</v>
      </c>
      <c r="Z122" s="85" t="e">
        <f t="shared" si="100"/>
        <v>#N/A</v>
      </c>
      <c r="AA122" s="85" t="e">
        <f t="shared" si="101"/>
        <v>#N/A</v>
      </c>
      <c r="AB122" s="85" t="e">
        <f t="shared" si="102"/>
        <v>#N/A</v>
      </c>
      <c r="AC122" s="85" t="e">
        <f t="shared" si="103"/>
        <v>#N/A</v>
      </c>
      <c r="AD122" s="85" t="e">
        <f t="shared" si="104"/>
        <v>#N/A</v>
      </c>
      <c r="AE122" s="85" t="e">
        <f t="shared" si="105"/>
        <v>#N/A</v>
      </c>
      <c r="AF122" s="85" t="e">
        <f t="shared" si="106"/>
        <v>#N/A</v>
      </c>
      <c r="AG122" s="85" t="e">
        <f t="shared" si="107"/>
        <v>#N/A</v>
      </c>
      <c r="AH122" s="85" t="e">
        <f t="shared" si="108"/>
        <v>#N/A</v>
      </c>
      <c r="AI122" s="85" t="e">
        <f t="shared" si="109"/>
        <v>#N/A</v>
      </c>
      <c r="AJ122" s="85" t="e">
        <f t="shared" si="110"/>
        <v>#N/A</v>
      </c>
      <c r="AK122" s="85" t="e">
        <f t="shared" si="121"/>
        <v>#VALUE!</v>
      </c>
      <c r="AL122" s="85" t="e">
        <f t="shared" si="122"/>
        <v>#VALUE!</v>
      </c>
      <c r="AM122" s="85" t="e">
        <f t="shared" si="123"/>
        <v>#VALUE!</v>
      </c>
      <c r="AN122" s="85" t="e">
        <f t="shared" si="124"/>
        <v>#N/A</v>
      </c>
      <c r="AO122" s="85" t="e">
        <f t="shared" si="111"/>
        <v>#N/A</v>
      </c>
      <c r="AP122" s="85" t="e">
        <f t="shared" si="112"/>
        <v>#N/A</v>
      </c>
      <c r="AQ122" s="85" t="e">
        <f t="shared" si="113"/>
        <v>#N/A</v>
      </c>
      <c r="AR122" s="85" t="e">
        <f t="shared" si="114"/>
        <v>#N/A</v>
      </c>
      <c r="AS122" s="85" t="e">
        <f t="shared" si="115"/>
        <v>#N/A</v>
      </c>
      <c r="AT122" s="85" t="e">
        <f t="shared" si="116"/>
        <v>#N/A</v>
      </c>
      <c r="AU122" s="85" t="e">
        <f t="shared" si="125"/>
        <v>#VALUE!</v>
      </c>
      <c r="AV122" s="85" t="e">
        <f t="shared" si="126"/>
        <v>#VALUE!</v>
      </c>
      <c r="AW122" s="85" t="e">
        <f t="shared" si="127"/>
        <v>#VALUE!</v>
      </c>
      <c r="AX122" s="25" t="e">
        <f t="shared" si="128"/>
        <v>#VALUE!</v>
      </c>
      <c r="AY122" s="25">
        <f t="shared" si="89"/>
        <v>1.0169999999999999</v>
      </c>
      <c r="AZ122" s="55" t="e">
        <f t="shared" si="129"/>
        <v>#DIV/0!</v>
      </c>
    </row>
    <row r="123" spans="3:52">
      <c r="C123" s="4"/>
      <c r="D123" s="4"/>
      <c r="E123" s="4"/>
      <c r="F123" s="4"/>
      <c r="G123" s="55">
        <f t="shared" si="90"/>
        <v>-1.1208741258741391E-2</v>
      </c>
      <c r="H123" s="26"/>
      <c r="I123" s="25">
        <f>'Randament Mammo'!$I$18-4.5</f>
        <v>61.5</v>
      </c>
      <c r="J123" s="26"/>
      <c r="K123" s="25">
        <f t="shared" si="117"/>
        <v>0</v>
      </c>
      <c r="L123" s="25" t="e">
        <f>VLOOKUP(E123,'Tabele aux MGD'!B113:F123,IF(_CTF="Mo/Mo",2,IF(_CTF="Mo/Rh",3,IF(_CTF="Rh/Rh",4,5))),0)</f>
        <v>#N/A</v>
      </c>
      <c r="M123" s="25" t="e">
        <f t="shared" si="91"/>
        <v>#N/A</v>
      </c>
      <c r="N123" s="25" t="e">
        <f t="shared" si="92"/>
        <v>#N/A</v>
      </c>
      <c r="O123" s="25" t="e">
        <f t="shared" si="93"/>
        <v>#N/A</v>
      </c>
      <c r="P123" s="25" t="e">
        <f t="shared" si="94"/>
        <v>#N/A</v>
      </c>
      <c r="Q123" s="25" t="e">
        <f t="shared" si="95"/>
        <v>#N/A</v>
      </c>
      <c r="R123" s="25" t="e">
        <f t="shared" si="96"/>
        <v>#N/A</v>
      </c>
      <c r="S123" s="25" t="e">
        <f t="shared" si="97"/>
        <v>#N/A</v>
      </c>
      <c r="T123" s="25" t="e">
        <f t="shared" si="98"/>
        <v>#N/A</v>
      </c>
      <c r="U123" s="25" t="e">
        <f t="shared" si="118"/>
        <v>#VALUE!</v>
      </c>
      <c r="V123" s="25" t="e">
        <f t="shared" si="119"/>
        <v>#VALUE!</v>
      </c>
      <c r="W123" s="25" t="e">
        <f t="shared" si="120"/>
        <v>#VALUE!</v>
      </c>
      <c r="X123" s="26"/>
      <c r="Y123" s="85" t="e">
        <f t="shared" si="99"/>
        <v>#N/A</v>
      </c>
      <c r="Z123" s="85" t="e">
        <f t="shared" si="100"/>
        <v>#N/A</v>
      </c>
      <c r="AA123" s="85" t="e">
        <f t="shared" si="101"/>
        <v>#N/A</v>
      </c>
      <c r="AB123" s="85" t="e">
        <f t="shared" si="102"/>
        <v>#N/A</v>
      </c>
      <c r="AC123" s="85" t="e">
        <f t="shared" si="103"/>
        <v>#N/A</v>
      </c>
      <c r="AD123" s="85" t="e">
        <f t="shared" si="104"/>
        <v>#N/A</v>
      </c>
      <c r="AE123" s="85" t="e">
        <f t="shared" si="105"/>
        <v>#N/A</v>
      </c>
      <c r="AF123" s="85" t="e">
        <f t="shared" si="106"/>
        <v>#N/A</v>
      </c>
      <c r="AG123" s="85" t="e">
        <f t="shared" si="107"/>
        <v>#N/A</v>
      </c>
      <c r="AH123" s="85" t="e">
        <f t="shared" si="108"/>
        <v>#N/A</v>
      </c>
      <c r="AI123" s="85" t="e">
        <f t="shared" si="109"/>
        <v>#N/A</v>
      </c>
      <c r="AJ123" s="85" t="e">
        <f t="shared" si="110"/>
        <v>#N/A</v>
      </c>
      <c r="AK123" s="85" t="e">
        <f t="shared" si="121"/>
        <v>#VALUE!</v>
      </c>
      <c r="AL123" s="85" t="e">
        <f t="shared" si="122"/>
        <v>#VALUE!</v>
      </c>
      <c r="AM123" s="85" t="e">
        <f t="shared" si="123"/>
        <v>#VALUE!</v>
      </c>
      <c r="AN123" s="85" t="e">
        <f t="shared" si="124"/>
        <v>#N/A</v>
      </c>
      <c r="AO123" s="85" t="e">
        <f t="shared" si="111"/>
        <v>#N/A</v>
      </c>
      <c r="AP123" s="85" t="e">
        <f t="shared" si="112"/>
        <v>#N/A</v>
      </c>
      <c r="AQ123" s="85" t="e">
        <f t="shared" si="113"/>
        <v>#N/A</v>
      </c>
      <c r="AR123" s="85" t="e">
        <f t="shared" si="114"/>
        <v>#N/A</v>
      </c>
      <c r="AS123" s="85" t="e">
        <f t="shared" si="115"/>
        <v>#N/A</v>
      </c>
      <c r="AT123" s="85" t="e">
        <f t="shared" si="116"/>
        <v>#N/A</v>
      </c>
      <c r="AU123" s="85" t="e">
        <f t="shared" si="125"/>
        <v>#VALUE!</v>
      </c>
      <c r="AV123" s="85" t="e">
        <f t="shared" si="126"/>
        <v>#VALUE!</v>
      </c>
      <c r="AW123" s="85" t="e">
        <f t="shared" si="127"/>
        <v>#VALUE!</v>
      </c>
      <c r="AX123" s="25" t="e">
        <f t="shared" si="128"/>
        <v>#VALUE!</v>
      </c>
      <c r="AY123" s="25">
        <f t="shared" si="89"/>
        <v>1.0169999999999999</v>
      </c>
      <c r="AZ123" s="55" t="e">
        <f t="shared" si="129"/>
        <v>#DIV/0!</v>
      </c>
    </row>
    <row r="124" spans="3:52">
      <c r="C124" s="4"/>
      <c r="D124" s="4"/>
      <c r="E124" s="4"/>
      <c r="F124" s="4"/>
      <c r="G124" s="55">
        <f t="shared" si="90"/>
        <v>-1.1208741258741391E-2</v>
      </c>
      <c r="H124" s="26"/>
      <c r="I124" s="25">
        <f>'Randament Mammo'!$I$18-4.5</f>
        <v>61.5</v>
      </c>
      <c r="J124" s="26"/>
      <c r="K124" s="25">
        <f t="shared" si="117"/>
        <v>0</v>
      </c>
      <c r="L124" s="25" t="e">
        <f>VLOOKUP(E124,'Tabele aux MGD'!B114:F124,IF(_CTF="Mo/Mo",2,IF(_CTF="Mo/Rh",3,IF(_CTF="Rh/Rh",4,5))),0)</f>
        <v>#N/A</v>
      </c>
      <c r="M124" s="25" t="e">
        <f t="shared" si="91"/>
        <v>#N/A</v>
      </c>
      <c r="N124" s="25" t="e">
        <f t="shared" si="92"/>
        <v>#N/A</v>
      </c>
      <c r="O124" s="25" t="e">
        <f t="shared" si="93"/>
        <v>#N/A</v>
      </c>
      <c r="P124" s="25" t="e">
        <f t="shared" si="94"/>
        <v>#N/A</v>
      </c>
      <c r="Q124" s="25" t="e">
        <f t="shared" si="95"/>
        <v>#N/A</v>
      </c>
      <c r="R124" s="25" t="e">
        <f t="shared" si="96"/>
        <v>#N/A</v>
      </c>
      <c r="S124" s="25" t="e">
        <f t="shared" si="97"/>
        <v>#N/A</v>
      </c>
      <c r="T124" s="25" t="e">
        <f t="shared" si="98"/>
        <v>#N/A</v>
      </c>
      <c r="U124" s="25" t="e">
        <f t="shared" si="118"/>
        <v>#VALUE!</v>
      </c>
      <c r="V124" s="25" t="e">
        <f t="shared" si="119"/>
        <v>#VALUE!</v>
      </c>
      <c r="W124" s="25" t="e">
        <f t="shared" si="120"/>
        <v>#VALUE!</v>
      </c>
      <c r="X124" s="26"/>
      <c r="Y124" s="85" t="e">
        <f t="shared" si="99"/>
        <v>#N/A</v>
      </c>
      <c r="Z124" s="85" t="e">
        <f t="shared" si="100"/>
        <v>#N/A</v>
      </c>
      <c r="AA124" s="85" t="e">
        <f t="shared" si="101"/>
        <v>#N/A</v>
      </c>
      <c r="AB124" s="85" t="e">
        <f t="shared" si="102"/>
        <v>#N/A</v>
      </c>
      <c r="AC124" s="85" t="e">
        <f t="shared" si="103"/>
        <v>#N/A</v>
      </c>
      <c r="AD124" s="85" t="e">
        <f t="shared" si="104"/>
        <v>#N/A</v>
      </c>
      <c r="AE124" s="85" t="e">
        <f t="shared" si="105"/>
        <v>#N/A</v>
      </c>
      <c r="AF124" s="85" t="e">
        <f t="shared" si="106"/>
        <v>#N/A</v>
      </c>
      <c r="AG124" s="85" t="e">
        <f t="shared" si="107"/>
        <v>#N/A</v>
      </c>
      <c r="AH124" s="85" t="e">
        <f t="shared" si="108"/>
        <v>#N/A</v>
      </c>
      <c r="AI124" s="85" t="e">
        <f t="shared" si="109"/>
        <v>#N/A</v>
      </c>
      <c r="AJ124" s="85" t="e">
        <f t="shared" si="110"/>
        <v>#N/A</v>
      </c>
      <c r="AK124" s="85" t="e">
        <f t="shared" si="121"/>
        <v>#VALUE!</v>
      </c>
      <c r="AL124" s="85" t="e">
        <f t="shared" si="122"/>
        <v>#VALUE!</v>
      </c>
      <c r="AM124" s="85" t="e">
        <f t="shared" si="123"/>
        <v>#VALUE!</v>
      </c>
      <c r="AN124" s="85" t="e">
        <f t="shared" si="124"/>
        <v>#N/A</v>
      </c>
      <c r="AO124" s="85" t="e">
        <f t="shared" si="111"/>
        <v>#N/A</v>
      </c>
      <c r="AP124" s="85" t="e">
        <f t="shared" si="112"/>
        <v>#N/A</v>
      </c>
      <c r="AQ124" s="85" t="e">
        <f t="shared" si="113"/>
        <v>#N/A</v>
      </c>
      <c r="AR124" s="85" t="e">
        <f t="shared" si="114"/>
        <v>#N/A</v>
      </c>
      <c r="AS124" s="85" t="e">
        <f t="shared" si="115"/>
        <v>#N/A</v>
      </c>
      <c r="AT124" s="85" t="e">
        <f t="shared" si="116"/>
        <v>#N/A</v>
      </c>
      <c r="AU124" s="85" t="e">
        <f t="shared" si="125"/>
        <v>#VALUE!</v>
      </c>
      <c r="AV124" s="85" t="e">
        <f t="shared" si="126"/>
        <v>#VALUE!</v>
      </c>
      <c r="AW124" s="85" t="e">
        <f t="shared" si="127"/>
        <v>#VALUE!</v>
      </c>
      <c r="AX124" s="25" t="e">
        <f t="shared" si="128"/>
        <v>#VALUE!</v>
      </c>
      <c r="AY124" s="25">
        <f t="shared" si="89"/>
        <v>1.0169999999999999</v>
      </c>
      <c r="AZ124" s="55" t="e">
        <f t="shared" si="129"/>
        <v>#DIV/0!</v>
      </c>
    </row>
    <row r="125" spans="3:52">
      <c r="C125" s="4"/>
      <c r="D125" s="4"/>
      <c r="E125" s="4"/>
      <c r="F125" s="4"/>
      <c r="G125" s="55">
        <f t="shared" si="90"/>
        <v>-1.1208741258741391E-2</v>
      </c>
      <c r="H125" s="26"/>
      <c r="I125" s="25">
        <f>'Randament Mammo'!$I$18-4.5</f>
        <v>61.5</v>
      </c>
      <c r="J125" s="26"/>
      <c r="K125" s="25">
        <f t="shared" si="117"/>
        <v>0</v>
      </c>
      <c r="L125" s="25" t="e">
        <f>VLOOKUP(E125,'Tabele aux MGD'!B115:F125,IF(_CTF="Mo/Mo",2,IF(_CTF="Mo/Rh",3,IF(_CTF="Rh/Rh",4,5))),0)</f>
        <v>#N/A</v>
      </c>
      <c r="M125" s="25" t="e">
        <f t="shared" si="91"/>
        <v>#N/A</v>
      </c>
      <c r="N125" s="25" t="e">
        <f t="shared" si="92"/>
        <v>#N/A</v>
      </c>
      <c r="O125" s="25" t="e">
        <f t="shared" si="93"/>
        <v>#N/A</v>
      </c>
      <c r="P125" s="25" t="e">
        <f t="shared" si="94"/>
        <v>#N/A</v>
      </c>
      <c r="Q125" s="25" t="e">
        <f t="shared" si="95"/>
        <v>#N/A</v>
      </c>
      <c r="R125" s="25" t="e">
        <f t="shared" si="96"/>
        <v>#N/A</v>
      </c>
      <c r="S125" s="25" t="e">
        <f t="shared" si="97"/>
        <v>#N/A</v>
      </c>
      <c r="T125" s="25" t="e">
        <f t="shared" si="98"/>
        <v>#N/A</v>
      </c>
      <c r="U125" s="25" t="e">
        <f t="shared" si="118"/>
        <v>#VALUE!</v>
      </c>
      <c r="V125" s="25" t="e">
        <f t="shared" si="119"/>
        <v>#VALUE!</v>
      </c>
      <c r="W125" s="25" t="e">
        <f t="shared" si="120"/>
        <v>#VALUE!</v>
      </c>
      <c r="X125" s="26"/>
      <c r="Y125" s="85" t="e">
        <f t="shared" si="99"/>
        <v>#N/A</v>
      </c>
      <c r="Z125" s="85" t="e">
        <f t="shared" si="100"/>
        <v>#N/A</v>
      </c>
      <c r="AA125" s="85" t="e">
        <f t="shared" si="101"/>
        <v>#N/A</v>
      </c>
      <c r="AB125" s="85" t="e">
        <f t="shared" si="102"/>
        <v>#N/A</v>
      </c>
      <c r="AC125" s="85" t="e">
        <f t="shared" si="103"/>
        <v>#N/A</v>
      </c>
      <c r="AD125" s="85" t="e">
        <f t="shared" si="104"/>
        <v>#N/A</v>
      </c>
      <c r="AE125" s="85" t="e">
        <f t="shared" si="105"/>
        <v>#N/A</v>
      </c>
      <c r="AF125" s="85" t="e">
        <f t="shared" si="106"/>
        <v>#N/A</v>
      </c>
      <c r="AG125" s="85" t="e">
        <f t="shared" si="107"/>
        <v>#N/A</v>
      </c>
      <c r="AH125" s="85" t="e">
        <f t="shared" si="108"/>
        <v>#N/A</v>
      </c>
      <c r="AI125" s="85" t="e">
        <f t="shared" si="109"/>
        <v>#N/A</v>
      </c>
      <c r="AJ125" s="85" t="e">
        <f t="shared" si="110"/>
        <v>#N/A</v>
      </c>
      <c r="AK125" s="85" t="e">
        <f t="shared" si="121"/>
        <v>#VALUE!</v>
      </c>
      <c r="AL125" s="85" t="e">
        <f t="shared" si="122"/>
        <v>#VALUE!</v>
      </c>
      <c r="AM125" s="85" t="e">
        <f t="shared" si="123"/>
        <v>#VALUE!</v>
      </c>
      <c r="AN125" s="85" t="e">
        <f t="shared" si="124"/>
        <v>#N/A</v>
      </c>
      <c r="AO125" s="85" t="e">
        <f t="shared" si="111"/>
        <v>#N/A</v>
      </c>
      <c r="AP125" s="85" t="e">
        <f t="shared" si="112"/>
        <v>#N/A</v>
      </c>
      <c r="AQ125" s="85" t="e">
        <f t="shared" si="113"/>
        <v>#N/A</v>
      </c>
      <c r="AR125" s="85" t="e">
        <f t="shared" si="114"/>
        <v>#N/A</v>
      </c>
      <c r="AS125" s="85" t="e">
        <f t="shared" si="115"/>
        <v>#N/A</v>
      </c>
      <c r="AT125" s="85" t="e">
        <f t="shared" si="116"/>
        <v>#N/A</v>
      </c>
      <c r="AU125" s="85" t="e">
        <f t="shared" si="125"/>
        <v>#VALUE!</v>
      </c>
      <c r="AV125" s="85" t="e">
        <f t="shared" si="126"/>
        <v>#VALUE!</v>
      </c>
      <c r="AW125" s="85" t="e">
        <f t="shared" si="127"/>
        <v>#VALUE!</v>
      </c>
      <c r="AX125" s="25" t="e">
        <f t="shared" si="128"/>
        <v>#VALUE!</v>
      </c>
      <c r="AY125" s="25">
        <f t="shared" si="89"/>
        <v>1.0169999999999999</v>
      </c>
      <c r="AZ125" s="55" t="e">
        <f t="shared" si="129"/>
        <v>#DIV/0!</v>
      </c>
    </row>
    <row r="126" spans="3:52">
      <c r="C126" s="4"/>
      <c r="D126" s="4"/>
      <c r="E126" s="4"/>
      <c r="F126" s="4"/>
      <c r="G126" s="55">
        <f t="shared" si="90"/>
        <v>-1.1208741258741391E-2</v>
      </c>
      <c r="H126" s="26"/>
      <c r="I126" s="25">
        <f>'Randament Mammo'!$I$18-4.5</f>
        <v>61.5</v>
      </c>
      <c r="J126" s="26"/>
      <c r="K126" s="25">
        <f t="shared" si="117"/>
        <v>0</v>
      </c>
      <c r="L126" s="25" t="e">
        <f>VLOOKUP(E126,'Tabele aux MGD'!B116:F126,IF(_CTF="Mo/Mo",2,IF(_CTF="Mo/Rh",3,IF(_CTF="Rh/Rh",4,5))),0)</f>
        <v>#N/A</v>
      </c>
      <c r="M126" s="25" t="e">
        <f t="shared" si="91"/>
        <v>#N/A</v>
      </c>
      <c r="N126" s="25" t="e">
        <f t="shared" si="92"/>
        <v>#N/A</v>
      </c>
      <c r="O126" s="25" t="e">
        <f t="shared" si="93"/>
        <v>#N/A</v>
      </c>
      <c r="P126" s="25" t="e">
        <f t="shared" si="94"/>
        <v>#N/A</v>
      </c>
      <c r="Q126" s="25" t="e">
        <f t="shared" si="95"/>
        <v>#N/A</v>
      </c>
      <c r="R126" s="25" t="e">
        <f t="shared" si="96"/>
        <v>#N/A</v>
      </c>
      <c r="S126" s="25" t="e">
        <f t="shared" si="97"/>
        <v>#N/A</v>
      </c>
      <c r="T126" s="25" t="e">
        <f t="shared" si="98"/>
        <v>#N/A</v>
      </c>
      <c r="U126" s="25" t="e">
        <f t="shared" si="118"/>
        <v>#VALUE!</v>
      </c>
      <c r="V126" s="25" t="e">
        <f t="shared" si="119"/>
        <v>#VALUE!</v>
      </c>
      <c r="W126" s="25" t="e">
        <f t="shared" si="120"/>
        <v>#VALUE!</v>
      </c>
      <c r="X126" s="26"/>
      <c r="Y126" s="85" t="e">
        <f t="shared" si="99"/>
        <v>#N/A</v>
      </c>
      <c r="Z126" s="85" t="e">
        <f t="shared" si="100"/>
        <v>#N/A</v>
      </c>
      <c r="AA126" s="85" t="e">
        <f t="shared" si="101"/>
        <v>#N/A</v>
      </c>
      <c r="AB126" s="85" t="e">
        <f t="shared" si="102"/>
        <v>#N/A</v>
      </c>
      <c r="AC126" s="85" t="e">
        <f t="shared" si="103"/>
        <v>#N/A</v>
      </c>
      <c r="AD126" s="85" t="e">
        <f t="shared" si="104"/>
        <v>#N/A</v>
      </c>
      <c r="AE126" s="85" t="e">
        <f t="shared" si="105"/>
        <v>#N/A</v>
      </c>
      <c r="AF126" s="85" t="e">
        <f t="shared" si="106"/>
        <v>#N/A</v>
      </c>
      <c r="AG126" s="85" t="e">
        <f t="shared" si="107"/>
        <v>#N/A</v>
      </c>
      <c r="AH126" s="85" t="e">
        <f t="shared" si="108"/>
        <v>#N/A</v>
      </c>
      <c r="AI126" s="85" t="e">
        <f t="shared" si="109"/>
        <v>#N/A</v>
      </c>
      <c r="AJ126" s="85" t="e">
        <f t="shared" si="110"/>
        <v>#N/A</v>
      </c>
      <c r="AK126" s="85" t="e">
        <f t="shared" si="121"/>
        <v>#VALUE!</v>
      </c>
      <c r="AL126" s="85" t="e">
        <f t="shared" si="122"/>
        <v>#VALUE!</v>
      </c>
      <c r="AM126" s="85" t="e">
        <f t="shared" si="123"/>
        <v>#VALUE!</v>
      </c>
      <c r="AN126" s="85" t="e">
        <f t="shared" si="124"/>
        <v>#N/A</v>
      </c>
      <c r="AO126" s="85" t="e">
        <f t="shared" si="111"/>
        <v>#N/A</v>
      </c>
      <c r="AP126" s="85" t="e">
        <f t="shared" si="112"/>
        <v>#N/A</v>
      </c>
      <c r="AQ126" s="85" t="e">
        <f t="shared" si="113"/>
        <v>#N/A</v>
      </c>
      <c r="AR126" s="85" t="e">
        <f t="shared" si="114"/>
        <v>#N/A</v>
      </c>
      <c r="AS126" s="85" t="e">
        <f t="shared" si="115"/>
        <v>#N/A</v>
      </c>
      <c r="AT126" s="85" t="e">
        <f t="shared" si="116"/>
        <v>#N/A</v>
      </c>
      <c r="AU126" s="85" t="e">
        <f t="shared" si="125"/>
        <v>#VALUE!</v>
      </c>
      <c r="AV126" s="85" t="e">
        <f t="shared" si="126"/>
        <v>#VALUE!</v>
      </c>
      <c r="AW126" s="85" t="e">
        <f t="shared" si="127"/>
        <v>#VALUE!</v>
      </c>
      <c r="AX126" s="25" t="e">
        <f t="shared" si="128"/>
        <v>#VALUE!</v>
      </c>
      <c r="AY126" s="25">
        <f t="shared" si="89"/>
        <v>1.0169999999999999</v>
      </c>
      <c r="AZ126" s="55" t="e">
        <f t="shared" si="129"/>
        <v>#DIV/0!</v>
      </c>
    </row>
    <row r="127" spans="3:52">
      <c r="C127" s="4"/>
      <c r="D127" s="4"/>
      <c r="E127" s="4"/>
      <c r="F127" s="4"/>
      <c r="G127" s="55">
        <f t="shared" si="90"/>
        <v>-1.1208741258741391E-2</v>
      </c>
      <c r="H127" s="26"/>
      <c r="I127" s="25">
        <f>'Randament Mammo'!$I$18-4.5</f>
        <v>61.5</v>
      </c>
      <c r="J127" s="26"/>
      <c r="K127" s="25">
        <f t="shared" si="117"/>
        <v>0</v>
      </c>
      <c r="L127" s="25" t="e">
        <f>VLOOKUP(E127,'Tabele aux MGD'!B117:F127,IF(_CTF="Mo/Mo",2,IF(_CTF="Mo/Rh",3,IF(_CTF="Rh/Rh",4,5))),0)</f>
        <v>#N/A</v>
      </c>
      <c r="M127" s="25" t="e">
        <f t="shared" si="91"/>
        <v>#N/A</v>
      </c>
      <c r="N127" s="25" t="e">
        <f t="shared" si="92"/>
        <v>#N/A</v>
      </c>
      <c r="O127" s="25" t="e">
        <f t="shared" si="93"/>
        <v>#N/A</v>
      </c>
      <c r="P127" s="25" t="e">
        <f t="shared" si="94"/>
        <v>#N/A</v>
      </c>
      <c r="Q127" s="25" t="e">
        <f t="shared" si="95"/>
        <v>#N/A</v>
      </c>
      <c r="R127" s="25" t="e">
        <f t="shared" si="96"/>
        <v>#N/A</v>
      </c>
      <c r="S127" s="25" t="e">
        <f t="shared" si="97"/>
        <v>#N/A</v>
      </c>
      <c r="T127" s="25" t="e">
        <f t="shared" si="98"/>
        <v>#N/A</v>
      </c>
      <c r="U127" s="25" t="e">
        <f t="shared" si="118"/>
        <v>#VALUE!</v>
      </c>
      <c r="V127" s="25" t="e">
        <f t="shared" si="119"/>
        <v>#VALUE!</v>
      </c>
      <c r="W127" s="25" t="e">
        <f t="shared" si="120"/>
        <v>#VALUE!</v>
      </c>
      <c r="X127" s="26"/>
      <c r="Y127" s="85" t="e">
        <f t="shared" si="99"/>
        <v>#N/A</v>
      </c>
      <c r="Z127" s="85" t="e">
        <f t="shared" si="100"/>
        <v>#N/A</v>
      </c>
      <c r="AA127" s="85" t="e">
        <f t="shared" si="101"/>
        <v>#N/A</v>
      </c>
      <c r="AB127" s="85" t="e">
        <f t="shared" si="102"/>
        <v>#N/A</v>
      </c>
      <c r="AC127" s="85" t="e">
        <f t="shared" si="103"/>
        <v>#N/A</v>
      </c>
      <c r="AD127" s="85" t="e">
        <f t="shared" si="104"/>
        <v>#N/A</v>
      </c>
      <c r="AE127" s="85" t="e">
        <f t="shared" si="105"/>
        <v>#N/A</v>
      </c>
      <c r="AF127" s="85" t="e">
        <f t="shared" si="106"/>
        <v>#N/A</v>
      </c>
      <c r="AG127" s="85" t="e">
        <f t="shared" si="107"/>
        <v>#N/A</v>
      </c>
      <c r="AH127" s="85" t="e">
        <f t="shared" si="108"/>
        <v>#N/A</v>
      </c>
      <c r="AI127" s="85" t="e">
        <f t="shared" si="109"/>
        <v>#N/A</v>
      </c>
      <c r="AJ127" s="85" t="e">
        <f t="shared" si="110"/>
        <v>#N/A</v>
      </c>
      <c r="AK127" s="85" t="e">
        <f t="shared" si="121"/>
        <v>#VALUE!</v>
      </c>
      <c r="AL127" s="85" t="e">
        <f t="shared" si="122"/>
        <v>#VALUE!</v>
      </c>
      <c r="AM127" s="85" t="e">
        <f t="shared" si="123"/>
        <v>#VALUE!</v>
      </c>
      <c r="AN127" s="85" t="e">
        <f t="shared" si="124"/>
        <v>#N/A</v>
      </c>
      <c r="AO127" s="85" t="e">
        <f t="shared" si="111"/>
        <v>#N/A</v>
      </c>
      <c r="AP127" s="85" t="e">
        <f t="shared" si="112"/>
        <v>#N/A</v>
      </c>
      <c r="AQ127" s="85" t="e">
        <f t="shared" si="113"/>
        <v>#N/A</v>
      </c>
      <c r="AR127" s="85" t="e">
        <f t="shared" si="114"/>
        <v>#N/A</v>
      </c>
      <c r="AS127" s="85" t="e">
        <f t="shared" si="115"/>
        <v>#N/A</v>
      </c>
      <c r="AT127" s="85" t="e">
        <f t="shared" si="116"/>
        <v>#N/A</v>
      </c>
      <c r="AU127" s="85" t="e">
        <f t="shared" si="125"/>
        <v>#VALUE!</v>
      </c>
      <c r="AV127" s="85" t="e">
        <f t="shared" si="126"/>
        <v>#VALUE!</v>
      </c>
      <c r="AW127" s="85" t="e">
        <f t="shared" si="127"/>
        <v>#VALUE!</v>
      </c>
      <c r="AX127" s="25" t="e">
        <f t="shared" si="128"/>
        <v>#VALUE!</v>
      </c>
      <c r="AY127" s="25">
        <f t="shared" si="89"/>
        <v>1.0169999999999999</v>
      </c>
      <c r="AZ127" s="55" t="e">
        <f t="shared" si="129"/>
        <v>#DIV/0!</v>
      </c>
    </row>
    <row r="128" spans="3:52">
      <c r="C128" s="4"/>
      <c r="D128" s="4"/>
      <c r="E128" s="4"/>
      <c r="F128" s="4"/>
      <c r="G128" s="55">
        <f t="shared" si="90"/>
        <v>-1.1208741258741391E-2</v>
      </c>
      <c r="H128" s="26"/>
      <c r="I128" s="25">
        <f>'Randament Mammo'!$I$18-4.5</f>
        <v>61.5</v>
      </c>
      <c r="J128" s="26"/>
      <c r="K128" s="25">
        <f t="shared" si="117"/>
        <v>0</v>
      </c>
      <c r="L128" s="25" t="e">
        <f>VLOOKUP(E128,'Tabele aux MGD'!B118:F128,IF(_CTF="Mo/Mo",2,IF(_CTF="Mo/Rh",3,IF(_CTF="Rh/Rh",4,5))),0)</f>
        <v>#N/A</v>
      </c>
      <c r="M128" s="25" t="e">
        <f t="shared" si="91"/>
        <v>#N/A</v>
      </c>
      <c r="N128" s="25" t="e">
        <f t="shared" si="92"/>
        <v>#N/A</v>
      </c>
      <c r="O128" s="25" t="e">
        <f t="shared" si="93"/>
        <v>#N/A</v>
      </c>
      <c r="P128" s="25" t="e">
        <f t="shared" si="94"/>
        <v>#N/A</v>
      </c>
      <c r="Q128" s="25" t="e">
        <f t="shared" si="95"/>
        <v>#N/A</v>
      </c>
      <c r="R128" s="25" t="e">
        <f t="shared" si="96"/>
        <v>#N/A</v>
      </c>
      <c r="S128" s="25" t="e">
        <f t="shared" si="97"/>
        <v>#N/A</v>
      </c>
      <c r="T128" s="25" t="e">
        <f t="shared" si="98"/>
        <v>#N/A</v>
      </c>
      <c r="U128" s="25" t="e">
        <f t="shared" si="118"/>
        <v>#VALUE!</v>
      </c>
      <c r="V128" s="25" t="e">
        <f t="shared" si="119"/>
        <v>#VALUE!</v>
      </c>
      <c r="W128" s="25" t="e">
        <f t="shared" si="120"/>
        <v>#VALUE!</v>
      </c>
      <c r="X128" s="26"/>
      <c r="Y128" s="85" t="e">
        <f t="shared" si="99"/>
        <v>#N/A</v>
      </c>
      <c r="Z128" s="85" t="e">
        <f t="shared" si="100"/>
        <v>#N/A</v>
      </c>
      <c r="AA128" s="85" t="e">
        <f t="shared" si="101"/>
        <v>#N/A</v>
      </c>
      <c r="AB128" s="85" t="e">
        <f t="shared" si="102"/>
        <v>#N/A</v>
      </c>
      <c r="AC128" s="85" t="e">
        <f t="shared" si="103"/>
        <v>#N/A</v>
      </c>
      <c r="AD128" s="85" t="e">
        <f t="shared" si="104"/>
        <v>#N/A</v>
      </c>
      <c r="AE128" s="85" t="e">
        <f t="shared" si="105"/>
        <v>#N/A</v>
      </c>
      <c r="AF128" s="85" t="e">
        <f t="shared" si="106"/>
        <v>#N/A</v>
      </c>
      <c r="AG128" s="85" t="e">
        <f t="shared" si="107"/>
        <v>#N/A</v>
      </c>
      <c r="AH128" s="85" t="e">
        <f t="shared" si="108"/>
        <v>#N/A</v>
      </c>
      <c r="AI128" s="85" t="e">
        <f t="shared" si="109"/>
        <v>#N/A</v>
      </c>
      <c r="AJ128" s="85" t="e">
        <f t="shared" si="110"/>
        <v>#N/A</v>
      </c>
      <c r="AK128" s="85" t="e">
        <f t="shared" si="121"/>
        <v>#VALUE!</v>
      </c>
      <c r="AL128" s="85" t="e">
        <f t="shared" si="122"/>
        <v>#VALUE!</v>
      </c>
      <c r="AM128" s="85" t="e">
        <f t="shared" si="123"/>
        <v>#VALUE!</v>
      </c>
      <c r="AN128" s="85" t="e">
        <f t="shared" si="124"/>
        <v>#N/A</v>
      </c>
      <c r="AO128" s="85" t="e">
        <f t="shared" si="111"/>
        <v>#N/A</v>
      </c>
      <c r="AP128" s="85" t="e">
        <f t="shared" si="112"/>
        <v>#N/A</v>
      </c>
      <c r="AQ128" s="85" t="e">
        <f t="shared" si="113"/>
        <v>#N/A</v>
      </c>
      <c r="AR128" s="85" t="e">
        <f t="shared" si="114"/>
        <v>#N/A</v>
      </c>
      <c r="AS128" s="85" t="e">
        <f t="shared" si="115"/>
        <v>#N/A</v>
      </c>
      <c r="AT128" s="85" t="e">
        <f t="shared" si="116"/>
        <v>#N/A</v>
      </c>
      <c r="AU128" s="85" t="e">
        <f t="shared" si="125"/>
        <v>#VALUE!</v>
      </c>
      <c r="AV128" s="85" t="e">
        <f t="shared" si="126"/>
        <v>#VALUE!</v>
      </c>
      <c r="AW128" s="85" t="e">
        <f t="shared" si="127"/>
        <v>#VALUE!</v>
      </c>
      <c r="AX128" s="25" t="e">
        <f t="shared" si="128"/>
        <v>#VALUE!</v>
      </c>
      <c r="AY128" s="25">
        <f t="shared" si="89"/>
        <v>1.0169999999999999</v>
      </c>
      <c r="AZ128" s="55" t="e">
        <f t="shared" si="129"/>
        <v>#DIV/0!</v>
      </c>
    </row>
    <row r="129" spans="3:52">
      <c r="C129" s="4"/>
      <c r="D129" s="4"/>
      <c r="E129" s="4"/>
      <c r="F129" s="4"/>
      <c r="G129" s="55">
        <f t="shared" si="90"/>
        <v>-1.1208741258741391E-2</v>
      </c>
      <c r="H129" s="26"/>
      <c r="I129" s="25">
        <f>'Randament Mammo'!$I$18-4.5</f>
        <v>61.5</v>
      </c>
      <c r="J129" s="26"/>
      <c r="K129" s="25">
        <f t="shared" si="117"/>
        <v>0</v>
      </c>
      <c r="L129" s="25" t="e">
        <f>VLOOKUP(E129,'Tabele aux MGD'!B119:F129,IF(_CTF="Mo/Mo",2,IF(_CTF="Mo/Rh",3,IF(_CTF="Rh/Rh",4,5))),0)</f>
        <v>#N/A</v>
      </c>
      <c r="M129" s="25" t="e">
        <f t="shared" si="91"/>
        <v>#N/A</v>
      </c>
      <c r="N129" s="25" t="e">
        <f t="shared" si="92"/>
        <v>#N/A</v>
      </c>
      <c r="O129" s="25" t="e">
        <f t="shared" si="93"/>
        <v>#N/A</v>
      </c>
      <c r="P129" s="25" t="e">
        <f t="shared" si="94"/>
        <v>#N/A</v>
      </c>
      <c r="Q129" s="25" t="e">
        <f t="shared" si="95"/>
        <v>#N/A</v>
      </c>
      <c r="R129" s="25" t="e">
        <f t="shared" si="96"/>
        <v>#N/A</v>
      </c>
      <c r="S129" s="25" t="e">
        <f t="shared" si="97"/>
        <v>#N/A</v>
      </c>
      <c r="T129" s="25" t="e">
        <f t="shared" si="98"/>
        <v>#N/A</v>
      </c>
      <c r="U129" s="25" t="e">
        <f t="shared" si="118"/>
        <v>#VALUE!</v>
      </c>
      <c r="V129" s="25" t="e">
        <f t="shared" si="119"/>
        <v>#VALUE!</v>
      </c>
      <c r="W129" s="25" t="e">
        <f t="shared" si="120"/>
        <v>#VALUE!</v>
      </c>
      <c r="X129" s="26"/>
      <c r="Y129" s="85" t="e">
        <f t="shared" si="99"/>
        <v>#N/A</v>
      </c>
      <c r="Z129" s="85" t="e">
        <f t="shared" si="100"/>
        <v>#N/A</v>
      </c>
      <c r="AA129" s="85" t="e">
        <f t="shared" si="101"/>
        <v>#N/A</v>
      </c>
      <c r="AB129" s="85" t="e">
        <f t="shared" si="102"/>
        <v>#N/A</v>
      </c>
      <c r="AC129" s="85" t="e">
        <f t="shared" si="103"/>
        <v>#N/A</v>
      </c>
      <c r="AD129" s="85" t="e">
        <f t="shared" si="104"/>
        <v>#N/A</v>
      </c>
      <c r="AE129" s="85" t="e">
        <f t="shared" si="105"/>
        <v>#N/A</v>
      </c>
      <c r="AF129" s="85" t="e">
        <f t="shared" si="106"/>
        <v>#N/A</v>
      </c>
      <c r="AG129" s="85" t="e">
        <f t="shared" si="107"/>
        <v>#N/A</v>
      </c>
      <c r="AH129" s="85" t="e">
        <f t="shared" si="108"/>
        <v>#N/A</v>
      </c>
      <c r="AI129" s="85" t="e">
        <f t="shared" si="109"/>
        <v>#N/A</v>
      </c>
      <c r="AJ129" s="85" t="e">
        <f t="shared" si="110"/>
        <v>#N/A</v>
      </c>
      <c r="AK129" s="85" t="e">
        <f t="shared" si="121"/>
        <v>#VALUE!</v>
      </c>
      <c r="AL129" s="85" t="e">
        <f t="shared" si="122"/>
        <v>#VALUE!</v>
      </c>
      <c r="AM129" s="85" t="e">
        <f t="shared" si="123"/>
        <v>#VALUE!</v>
      </c>
      <c r="AN129" s="85" t="e">
        <f t="shared" si="124"/>
        <v>#N/A</v>
      </c>
      <c r="AO129" s="85" t="e">
        <f t="shared" si="111"/>
        <v>#N/A</v>
      </c>
      <c r="AP129" s="85" t="e">
        <f t="shared" si="112"/>
        <v>#N/A</v>
      </c>
      <c r="AQ129" s="85" t="e">
        <f t="shared" si="113"/>
        <v>#N/A</v>
      </c>
      <c r="AR129" s="85" t="e">
        <f t="shared" si="114"/>
        <v>#N/A</v>
      </c>
      <c r="AS129" s="85" t="e">
        <f t="shared" si="115"/>
        <v>#N/A</v>
      </c>
      <c r="AT129" s="85" t="e">
        <f t="shared" si="116"/>
        <v>#N/A</v>
      </c>
      <c r="AU129" s="85" t="e">
        <f t="shared" si="125"/>
        <v>#VALUE!</v>
      </c>
      <c r="AV129" s="85" t="e">
        <f t="shared" si="126"/>
        <v>#VALUE!</v>
      </c>
      <c r="AW129" s="85" t="e">
        <f t="shared" si="127"/>
        <v>#VALUE!</v>
      </c>
      <c r="AX129" s="25" t="e">
        <f t="shared" si="128"/>
        <v>#VALUE!</v>
      </c>
      <c r="AY129" s="25">
        <f t="shared" si="89"/>
        <v>1.0169999999999999</v>
      </c>
      <c r="AZ129" s="55" t="e">
        <f t="shared" si="129"/>
        <v>#DIV/0!</v>
      </c>
    </row>
    <row r="130" spans="3:52">
      <c r="C130" s="4"/>
      <c r="D130" s="4"/>
      <c r="E130" s="4"/>
      <c r="F130" s="4"/>
      <c r="G130" s="55">
        <f t="shared" si="90"/>
        <v>-1.1208741258741391E-2</v>
      </c>
      <c r="H130" s="26"/>
      <c r="I130" s="25">
        <f>'Randament Mammo'!$I$18-4.5</f>
        <v>61.5</v>
      </c>
      <c r="J130" s="26"/>
      <c r="K130" s="25">
        <f t="shared" si="117"/>
        <v>0</v>
      </c>
      <c r="L130" s="25" t="e">
        <f>VLOOKUP(E130,'Tabele aux MGD'!B120:F130,IF(_CTF="Mo/Mo",2,IF(_CTF="Mo/Rh",3,IF(_CTF="Rh/Rh",4,5))),0)</f>
        <v>#N/A</v>
      </c>
      <c r="M130" s="25" t="e">
        <f t="shared" si="91"/>
        <v>#N/A</v>
      </c>
      <c r="N130" s="25" t="e">
        <f t="shared" si="92"/>
        <v>#N/A</v>
      </c>
      <c r="O130" s="25" t="e">
        <f t="shared" si="93"/>
        <v>#N/A</v>
      </c>
      <c r="P130" s="25" t="e">
        <f t="shared" si="94"/>
        <v>#N/A</v>
      </c>
      <c r="Q130" s="25" t="e">
        <f t="shared" si="95"/>
        <v>#N/A</v>
      </c>
      <c r="R130" s="25" t="e">
        <f t="shared" si="96"/>
        <v>#N/A</v>
      </c>
      <c r="S130" s="25" t="e">
        <f t="shared" si="97"/>
        <v>#N/A</v>
      </c>
      <c r="T130" s="25" t="e">
        <f t="shared" si="98"/>
        <v>#N/A</v>
      </c>
      <c r="U130" s="25" t="e">
        <f t="shared" si="118"/>
        <v>#VALUE!</v>
      </c>
      <c r="V130" s="25" t="e">
        <f t="shared" si="119"/>
        <v>#VALUE!</v>
      </c>
      <c r="W130" s="25" t="e">
        <f t="shared" si="120"/>
        <v>#VALUE!</v>
      </c>
      <c r="X130" s="26"/>
      <c r="Y130" s="85" t="e">
        <f t="shared" si="99"/>
        <v>#N/A</v>
      </c>
      <c r="Z130" s="85" t="e">
        <f t="shared" si="100"/>
        <v>#N/A</v>
      </c>
      <c r="AA130" s="85" t="e">
        <f t="shared" si="101"/>
        <v>#N/A</v>
      </c>
      <c r="AB130" s="85" t="e">
        <f t="shared" si="102"/>
        <v>#N/A</v>
      </c>
      <c r="AC130" s="85" t="e">
        <f t="shared" si="103"/>
        <v>#N/A</v>
      </c>
      <c r="AD130" s="85" t="e">
        <f t="shared" si="104"/>
        <v>#N/A</v>
      </c>
      <c r="AE130" s="85" t="e">
        <f t="shared" si="105"/>
        <v>#N/A</v>
      </c>
      <c r="AF130" s="85" t="e">
        <f t="shared" si="106"/>
        <v>#N/A</v>
      </c>
      <c r="AG130" s="85" t="e">
        <f t="shared" si="107"/>
        <v>#N/A</v>
      </c>
      <c r="AH130" s="85" t="e">
        <f t="shared" si="108"/>
        <v>#N/A</v>
      </c>
      <c r="AI130" s="85" t="e">
        <f t="shared" si="109"/>
        <v>#N/A</v>
      </c>
      <c r="AJ130" s="85" t="e">
        <f t="shared" si="110"/>
        <v>#N/A</v>
      </c>
      <c r="AK130" s="85" t="e">
        <f t="shared" si="121"/>
        <v>#VALUE!</v>
      </c>
      <c r="AL130" s="85" t="e">
        <f t="shared" si="122"/>
        <v>#VALUE!</v>
      </c>
      <c r="AM130" s="85" t="e">
        <f t="shared" si="123"/>
        <v>#VALUE!</v>
      </c>
      <c r="AN130" s="85" t="e">
        <f t="shared" si="124"/>
        <v>#N/A</v>
      </c>
      <c r="AO130" s="85" t="e">
        <f t="shared" si="111"/>
        <v>#N/A</v>
      </c>
      <c r="AP130" s="85" t="e">
        <f t="shared" si="112"/>
        <v>#N/A</v>
      </c>
      <c r="AQ130" s="85" t="e">
        <f t="shared" si="113"/>
        <v>#N/A</v>
      </c>
      <c r="AR130" s="85" t="e">
        <f t="shared" si="114"/>
        <v>#N/A</v>
      </c>
      <c r="AS130" s="85" t="e">
        <f t="shared" si="115"/>
        <v>#N/A</v>
      </c>
      <c r="AT130" s="85" t="e">
        <f t="shared" si="116"/>
        <v>#N/A</v>
      </c>
      <c r="AU130" s="85" t="e">
        <f t="shared" si="125"/>
        <v>#VALUE!</v>
      </c>
      <c r="AV130" s="85" t="e">
        <f t="shared" si="126"/>
        <v>#VALUE!</v>
      </c>
      <c r="AW130" s="85" t="e">
        <f t="shared" si="127"/>
        <v>#VALUE!</v>
      </c>
      <c r="AX130" s="25" t="e">
        <f t="shared" si="128"/>
        <v>#VALUE!</v>
      </c>
      <c r="AY130" s="25">
        <f t="shared" si="89"/>
        <v>1.0169999999999999</v>
      </c>
      <c r="AZ130" s="55" t="e">
        <f t="shared" si="129"/>
        <v>#DIV/0!</v>
      </c>
    </row>
    <row r="131" spans="3:52">
      <c r="C131" s="4"/>
      <c r="D131" s="4"/>
      <c r="E131" s="4"/>
      <c r="F131" s="4"/>
      <c r="G131" s="55">
        <f t="shared" si="90"/>
        <v>-1.1208741258741391E-2</v>
      </c>
      <c r="H131" s="26"/>
      <c r="I131" s="25">
        <f>'Randament Mammo'!$I$18-4.5</f>
        <v>61.5</v>
      </c>
      <c r="J131" s="26"/>
      <c r="K131" s="25">
        <f t="shared" si="117"/>
        <v>0</v>
      </c>
      <c r="L131" s="25" t="e">
        <f>VLOOKUP(E131,'Tabele aux MGD'!B121:F131,IF(_CTF="Mo/Mo",2,IF(_CTF="Mo/Rh",3,IF(_CTF="Rh/Rh",4,5))),0)</f>
        <v>#N/A</v>
      </c>
      <c r="M131" s="25" t="e">
        <f t="shared" si="91"/>
        <v>#N/A</v>
      </c>
      <c r="N131" s="25" t="e">
        <f t="shared" si="92"/>
        <v>#N/A</v>
      </c>
      <c r="O131" s="25" t="e">
        <f t="shared" si="93"/>
        <v>#N/A</v>
      </c>
      <c r="P131" s="25" t="e">
        <f t="shared" si="94"/>
        <v>#N/A</v>
      </c>
      <c r="Q131" s="25" t="e">
        <f t="shared" si="95"/>
        <v>#N/A</v>
      </c>
      <c r="R131" s="25" t="e">
        <f t="shared" si="96"/>
        <v>#N/A</v>
      </c>
      <c r="S131" s="25" t="e">
        <f t="shared" si="97"/>
        <v>#N/A</v>
      </c>
      <c r="T131" s="25" t="e">
        <f t="shared" si="98"/>
        <v>#N/A</v>
      </c>
      <c r="U131" s="25" t="e">
        <f t="shared" si="118"/>
        <v>#VALUE!</v>
      </c>
      <c r="V131" s="25" t="e">
        <f t="shared" si="119"/>
        <v>#VALUE!</v>
      </c>
      <c r="W131" s="25" t="e">
        <f t="shared" si="120"/>
        <v>#VALUE!</v>
      </c>
      <c r="X131" s="26"/>
      <c r="Y131" s="85" t="e">
        <f t="shared" si="99"/>
        <v>#N/A</v>
      </c>
      <c r="Z131" s="85" t="e">
        <f t="shared" si="100"/>
        <v>#N/A</v>
      </c>
      <c r="AA131" s="85" t="e">
        <f t="shared" si="101"/>
        <v>#N/A</v>
      </c>
      <c r="AB131" s="85" t="e">
        <f t="shared" si="102"/>
        <v>#N/A</v>
      </c>
      <c r="AC131" s="85" t="e">
        <f t="shared" si="103"/>
        <v>#N/A</v>
      </c>
      <c r="AD131" s="85" t="e">
        <f t="shared" si="104"/>
        <v>#N/A</v>
      </c>
      <c r="AE131" s="85" t="e">
        <f t="shared" si="105"/>
        <v>#N/A</v>
      </c>
      <c r="AF131" s="85" t="e">
        <f t="shared" si="106"/>
        <v>#N/A</v>
      </c>
      <c r="AG131" s="85" t="e">
        <f t="shared" si="107"/>
        <v>#N/A</v>
      </c>
      <c r="AH131" s="85" t="e">
        <f t="shared" si="108"/>
        <v>#N/A</v>
      </c>
      <c r="AI131" s="85" t="e">
        <f t="shared" si="109"/>
        <v>#N/A</v>
      </c>
      <c r="AJ131" s="85" t="e">
        <f t="shared" si="110"/>
        <v>#N/A</v>
      </c>
      <c r="AK131" s="85" t="e">
        <f t="shared" si="121"/>
        <v>#VALUE!</v>
      </c>
      <c r="AL131" s="85" t="e">
        <f t="shared" si="122"/>
        <v>#VALUE!</v>
      </c>
      <c r="AM131" s="85" t="e">
        <f t="shared" si="123"/>
        <v>#VALUE!</v>
      </c>
      <c r="AN131" s="85" t="e">
        <f t="shared" si="124"/>
        <v>#N/A</v>
      </c>
      <c r="AO131" s="85" t="e">
        <f t="shared" si="111"/>
        <v>#N/A</v>
      </c>
      <c r="AP131" s="85" t="e">
        <f t="shared" si="112"/>
        <v>#N/A</v>
      </c>
      <c r="AQ131" s="85" t="e">
        <f t="shared" si="113"/>
        <v>#N/A</v>
      </c>
      <c r="AR131" s="85" t="e">
        <f t="shared" si="114"/>
        <v>#N/A</v>
      </c>
      <c r="AS131" s="85" t="e">
        <f t="shared" si="115"/>
        <v>#N/A</v>
      </c>
      <c r="AT131" s="85" t="e">
        <f t="shared" si="116"/>
        <v>#N/A</v>
      </c>
      <c r="AU131" s="85" t="e">
        <f t="shared" si="125"/>
        <v>#VALUE!</v>
      </c>
      <c r="AV131" s="85" t="e">
        <f t="shared" si="126"/>
        <v>#VALUE!</v>
      </c>
      <c r="AW131" s="85" t="e">
        <f t="shared" si="127"/>
        <v>#VALUE!</v>
      </c>
      <c r="AX131" s="25" t="e">
        <f t="shared" si="128"/>
        <v>#VALUE!</v>
      </c>
      <c r="AY131" s="25">
        <f t="shared" si="89"/>
        <v>1.0169999999999999</v>
      </c>
      <c r="AZ131" s="55" t="e">
        <f t="shared" si="129"/>
        <v>#DIV/0!</v>
      </c>
    </row>
    <row r="132" spans="3:52">
      <c r="C132" s="4"/>
      <c r="D132" s="4"/>
      <c r="E132" s="4"/>
      <c r="F132" s="4"/>
      <c r="G132" s="55">
        <f t="shared" si="90"/>
        <v>-1.1208741258741391E-2</v>
      </c>
      <c r="H132" s="26"/>
      <c r="I132" s="25">
        <f>'Randament Mammo'!$I$18-4.5</f>
        <v>61.5</v>
      </c>
      <c r="J132" s="26"/>
      <c r="K132" s="25">
        <f t="shared" si="117"/>
        <v>0</v>
      </c>
      <c r="L132" s="25" t="e">
        <f>VLOOKUP(E132,'Tabele aux MGD'!B122:F132,IF(_CTF="Mo/Mo",2,IF(_CTF="Mo/Rh",3,IF(_CTF="Rh/Rh",4,5))),0)</f>
        <v>#N/A</v>
      </c>
      <c r="M132" s="25" t="e">
        <f t="shared" si="91"/>
        <v>#N/A</v>
      </c>
      <c r="N132" s="25" t="e">
        <f t="shared" si="92"/>
        <v>#N/A</v>
      </c>
      <c r="O132" s="25" t="e">
        <f t="shared" si="93"/>
        <v>#N/A</v>
      </c>
      <c r="P132" s="25" t="e">
        <f t="shared" si="94"/>
        <v>#N/A</v>
      </c>
      <c r="Q132" s="25" t="e">
        <f t="shared" si="95"/>
        <v>#N/A</v>
      </c>
      <c r="R132" s="25" t="e">
        <f t="shared" si="96"/>
        <v>#N/A</v>
      </c>
      <c r="S132" s="25" t="e">
        <f t="shared" si="97"/>
        <v>#N/A</v>
      </c>
      <c r="T132" s="25" t="e">
        <f t="shared" si="98"/>
        <v>#N/A</v>
      </c>
      <c r="U132" s="25" t="e">
        <f t="shared" si="118"/>
        <v>#VALUE!</v>
      </c>
      <c r="V132" s="25" t="e">
        <f t="shared" si="119"/>
        <v>#VALUE!</v>
      </c>
      <c r="W132" s="25" t="e">
        <f t="shared" si="120"/>
        <v>#VALUE!</v>
      </c>
      <c r="X132" s="26"/>
      <c r="Y132" s="85" t="e">
        <f t="shared" si="99"/>
        <v>#N/A</v>
      </c>
      <c r="Z132" s="85" t="e">
        <f t="shared" si="100"/>
        <v>#N/A</v>
      </c>
      <c r="AA132" s="85" t="e">
        <f t="shared" si="101"/>
        <v>#N/A</v>
      </c>
      <c r="AB132" s="85" t="e">
        <f t="shared" si="102"/>
        <v>#N/A</v>
      </c>
      <c r="AC132" s="85" t="e">
        <f t="shared" si="103"/>
        <v>#N/A</v>
      </c>
      <c r="AD132" s="85" t="e">
        <f t="shared" si="104"/>
        <v>#N/A</v>
      </c>
      <c r="AE132" s="85" t="e">
        <f t="shared" si="105"/>
        <v>#N/A</v>
      </c>
      <c r="AF132" s="85" t="e">
        <f t="shared" si="106"/>
        <v>#N/A</v>
      </c>
      <c r="AG132" s="85" t="e">
        <f t="shared" si="107"/>
        <v>#N/A</v>
      </c>
      <c r="AH132" s="85" t="e">
        <f t="shared" si="108"/>
        <v>#N/A</v>
      </c>
      <c r="AI132" s="85" t="e">
        <f t="shared" si="109"/>
        <v>#N/A</v>
      </c>
      <c r="AJ132" s="85" t="e">
        <f t="shared" si="110"/>
        <v>#N/A</v>
      </c>
      <c r="AK132" s="85" t="e">
        <f t="shared" si="121"/>
        <v>#VALUE!</v>
      </c>
      <c r="AL132" s="85" t="e">
        <f t="shared" si="122"/>
        <v>#VALUE!</v>
      </c>
      <c r="AM132" s="85" t="e">
        <f t="shared" si="123"/>
        <v>#VALUE!</v>
      </c>
      <c r="AN132" s="85" t="e">
        <f t="shared" si="124"/>
        <v>#N/A</v>
      </c>
      <c r="AO132" s="85" t="e">
        <f t="shared" si="111"/>
        <v>#N/A</v>
      </c>
      <c r="AP132" s="85" t="e">
        <f t="shared" si="112"/>
        <v>#N/A</v>
      </c>
      <c r="AQ132" s="85" t="e">
        <f t="shared" si="113"/>
        <v>#N/A</v>
      </c>
      <c r="AR132" s="85" t="e">
        <f t="shared" si="114"/>
        <v>#N/A</v>
      </c>
      <c r="AS132" s="85" t="e">
        <f t="shared" si="115"/>
        <v>#N/A</v>
      </c>
      <c r="AT132" s="85" t="e">
        <f t="shared" si="116"/>
        <v>#N/A</v>
      </c>
      <c r="AU132" s="85" t="e">
        <f t="shared" si="125"/>
        <v>#VALUE!</v>
      </c>
      <c r="AV132" s="85" t="e">
        <f t="shared" si="126"/>
        <v>#VALUE!</v>
      </c>
      <c r="AW132" s="85" t="e">
        <f t="shared" si="127"/>
        <v>#VALUE!</v>
      </c>
      <c r="AX132" s="25" t="e">
        <f t="shared" si="128"/>
        <v>#VALUE!</v>
      </c>
      <c r="AY132" s="25">
        <f t="shared" si="89"/>
        <v>1.0169999999999999</v>
      </c>
      <c r="AZ132" s="55" t="e">
        <f t="shared" si="129"/>
        <v>#DIV/0!</v>
      </c>
    </row>
    <row r="133" spans="3:52">
      <c r="C133" s="4"/>
      <c r="D133" s="4"/>
      <c r="E133" s="4"/>
      <c r="F133" s="4"/>
      <c r="G133" s="55">
        <f t="shared" si="90"/>
        <v>-1.1208741258741391E-2</v>
      </c>
      <c r="H133" s="26"/>
      <c r="I133" s="25">
        <f>'Randament Mammo'!$I$18-4.5</f>
        <v>61.5</v>
      </c>
      <c r="J133" s="26"/>
      <c r="K133" s="25">
        <f t="shared" si="117"/>
        <v>0</v>
      </c>
      <c r="L133" s="25" t="e">
        <f>VLOOKUP(E133,'Tabele aux MGD'!B123:F133,IF(_CTF="Mo/Mo",2,IF(_CTF="Mo/Rh",3,IF(_CTF="Rh/Rh",4,5))),0)</f>
        <v>#N/A</v>
      </c>
      <c r="M133" s="25" t="e">
        <f t="shared" si="91"/>
        <v>#N/A</v>
      </c>
      <c r="N133" s="25" t="e">
        <f t="shared" si="92"/>
        <v>#N/A</v>
      </c>
      <c r="O133" s="25" t="e">
        <f t="shared" si="93"/>
        <v>#N/A</v>
      </c>
      <c r="P133" s="25" t="e">
        <f t="shared" si="94"/>
        <v>#N/A</v>
      </c>
      <c r="Q133" s="25" t="e">
        <f t="shared" si="95"/>
        <v>#N/A</v>
      </c>
      <c r="R133" s="25" t="e">
        <f t="shared" si="96"/>
        <v>#N/A</v>
      </c>
      <c r="S133" s="25" t="e">
        <f t="shared" si="97"/>
        <v>#N/A</v>
      </c>
      <c r="T133" s="25" t="e">
        <f t="shared" si="98"/>
        <v>#N/A</v>
      </c>
      <c r="U133" s="25" t="e">
        <f t="shared" si="118"/>
        <v>#VALUE!</v>
      </c>
      <c r="V133" s="25" t="e">
        <f t="shared" si="119"/>
        <v>#VALUE!</v>
      </c>
      <c r="W133" s="25" t="e">
        <f t="shared" si="120"/>
        <v>#VALUE!</v>
      </c>
      <c r="X133" s="26"/>
      <c r="Y133" s="85" t="e">
        <f t="shared" si="99"/>
        <v>#N/A</v>
      </c>
      <c r="Z133" s="85" t="e">
        <f t="shared" si="100"/>
        <v>#N/A</v>
      </c>
      <c r="AA133" s="85" t="e">
        <f t="shared" si="101"/>
        <v>#N/A</v>
      </c>
      <c r="AB133" s="85" t="e">
        <f t="shared" si="102"/>
        <v>#N/A</v>
      </c>
      <c r="AC133" s="85" t="e">
        <f t="shared" si="103"/>
        <v>#N/A</v>
      </c>
      <c r="AD133" s="85" t="e">
        <f t="shared" si="104"/>
        <v>#N/A</v>
      </c>
      <c r="AE133" s="85" t="e">
        <f t="shared" si="105"/>
        <v>#N/A</v>
      </c>
      <c r="AF133" s="85" t="e">
        <f t="shared" si="106"/>
        <v>#N/A</v>
      </c>
      <c r="AG133" s="85" t="e">
        <f t="shared" si="107"/>
        <v>#N/A</v>
      </c>
      <c r="AH133" s="85" t="e">
        <f t="shared" si="108"/>
        <v>#N/A</v>
      </c>
      <c r="AI133" s="85" t="e">
        <f t="shared" si="109"/>
        <v>#N/A</v>
      </c>
      <c r="AJ133" s="85" t="e">
        <f t="shared" si="110"/>
        <v>#N/A</v>
      </c>
      <c r="AK133" s="85" t="e">
        <f t="shared" si="121"/>
        <v>#VALUE!</v>
      </c>
      <c r="AL133" s="85" t="e">
        <f t="shared" si="122"/>
        <v>#VALUE!</v>
      </c>
      <c r="AM133" s="85" t="e">
        <f t="shared" si="123"/>
        <v>#VALUE!</v>
      </c>
      <c r="AN133" s="85" t="e">
        <f t="shared" si="124"/>
        <v>#N/A</v>
      </c>
      <c r="AO133" s="85" t="e">
        <f t="shared" si="111"/>
        <v>#N/A</v>
      </c>
      <c r="AP133" s="85" t="e">
        <f t="shared" si="112"/>
        <v>#N/A</v>
      </c>
      <c r="AQ133" s="85" t="e">
        <f t="shared" si="113"/>
        <v>#N/A</v>
      </c>
      <c r="AR133" s="85" t="e">
        <f t="shared" si="114"/>
        <v>#N/A</v>
      </c>
      <c r="AS133" s="85" t="e">
        <f t="shared" si="115"/>
        <v>#N/A</v>
      </c>
      <c r="AT133" s="85" t="e">
        <f t="shared" si="116"/>
        <v>#N/A</v>
      </c>
      <c r="AU133" s="85" t="e">
        <f t="shared" si="125"/>
        <v>#VALUE!</v>
      </c>
      <c r="AV133" s="85" t="e">
        <f t="shared" si="126"/>
        <v>#VALUE!</v>
      </c>
      <c r="AW133" s="85" t="e">
        <f t="shared" si="127"/>
        <v>#VALUE!</v>
      </c>
      <c r="AX133" s="25" t="e">
        <f t="shared" si="128"/>
        <v>#VALUE!</v>
      </c>
      <c r="AY133" s="25">
        <f t="shared" si="89"/>
        <v>1.0169999999999999</v>
      </c>
      <c r="AZ133" s="55" t="e">
        <f t="shared" si="129"/>
        <v>#DIV/0!</v>
      </c>
    </row>
    <row r="134" spans="3:52">
      <c r="C134" s="4"/>
      <c r="D134" s="4"/>
      <c r="E134" s="4"/>
      <c r="F134" s="4"/>
      <c r="G134" s="55">
        <f t="shared" si="90"/>
        <v>-1.1208741258741391E-2</v>
      </c>
      <c r="H134" s="26"/>
      <c r="I134" s="25">
        <f>'Randament Mammo'!$I$18-4.5</f>
        <v>61.5</v>
      </c>
      <c r="J134" s="26"/>
      <c r="K134" s="25">
        <f t="shared" si="117"/>
        <v>0</v>
      </c>
      <c r="L134" s="25" t="e">
        <f>VLOOKUP(E134,'Tabele aux MGD'!B124:F134,IF(_CTF="Mo/Mo",2,IF(_CTF="Mo/Rh",3,IF(_CTF="Rh/Rh",4,5))),0)</f>
        <v>#N/A</v>
      </c>
      <c r="M134" s="25" t="e">
        <f t="shared" si="91"/>
        <v>#N/A</v>
      </c>
      <c r="N134" s="25" t="e">
        <f t="shared" si="92"/>
        <v>#N/A</v>
      </c>
      <c r="O134" s="25" t="e">
        <f t="shared" si="93"/>
        <v>#N/A</v>
      </c>
      <c r="P134" s="25" t="e">
        <f t="shared" si="94"/>
        <v>#N/A</v>
      </c>
      <c r="Q134" s="25" t="e">
        <f t="shared" si="95"/>
        <v>#N/A</v>
      </c>
      <c r="R134" s="25" t="e">
        <f t="shared" si="96"/>
        <v>#N/A</v>
      </c>
      <c r="S134" s="25" t="e">
        <f t="shared" si="97"/>
        <v>#N/A</v>
      </c>
      <c r="T134" s="25" t="e">
        <f t="shared" si="98"/>
        <v>#N/A</v>
      </c>
      <c r="U134" s="25" t="e">
        <f t="shared" si="118"/>
        <v>#VALUE!</v>
      </c>
      <c r="V134" s="25" t="e">
        <f t="shared" si="119"/>
        <v>#VALUE!</v>
      </c>
      <c r="W134" s="25" t="e">
        <f t="shared" si="120"/>
        <v>#VALUE!</v>
      </c>
      <c r="X134" s="26"/>
      <c r="Y134" s="85" t="e">
        <f t="shared" si="99"/>
        <v>#N/A</v>
      </c>
      <c r="Z134" s="85" t="e">
        <f t="shared" si="100"/>
        <v>#N/A</v>
      </c>
      <c r="AA134" s="85" t="e">
        <f t="shared" si="101"/>
        <v>#N/A</v>
      </c>
      <c r="AB134" s="85" t="e">
        <f t="shared" si="102"/>
        <v>#N/A</v>
      </c>
      <c r="AC134" s="85" t="e">
        <f t="shared" si="103"/>
        <v>#N/A</v>
      </c>
      <c r="AD134" s="85" t="e">
        <f t="shared" si="104"/>
        <v>#N/A</v>
      </c>
      <c r="AE134" s="85" t="e">
        <f t="shared" si="105"/>
        <v>#N/A</v>
      </c>
      <c r="AF134" s="85" t="e">
        <f t="shared" si="106"/>
        <v>#N/A</v>
      </c>
      <c r="AG134" s="85" t="e">
        <f t="shared" si="107"/>
        <v>#N/A</v>
      </c>
      <c r="AH134" s="85" t="e">
        <f t="shared" si="108"/>
        <v>#N/A</v>
      </c>
      <c r="AI134" s="85" t="e">
        <f t="shared" si="109"/>
        <v>#N/A</v>
      </c>
      <c r="AJ134" s="85" t="e">
        <f t="shared" si="110"/>
        <v>#N/A</v>
      </c>
      <c r="AK134" s="85" t="e">
        <f t="shared" si="121"/>
        <v>#VALUE!</v>
      </c>
      <c r="AL134" s="85" t="e">
        <f t="shared" si="122"/>
        <v>#VALUE!</v>
      </c>
      <c r="AM134" s="85" t="e">
        <f t="shared" si="123"/>
        <v>#VALUE!</v>
      </c>
      <c r="AN134" s="85" t="e">
        <f t="shared" si="124"/>
        <v>#N/A</v>
      </c>
      <c r="AO134" s="85" t="e">
        <f t="shared" si="111"/>
        <v>#N/A</v>
      </c>
      <c r="AP134" s="85" t="e">
        <f t="shared" si="112"/>
        <v>#N/A</v>
      </c>
      <c r="AQ134" s="85" t="e">
        <f t="shared" si="113"/>
        <v>#N/A</v>
      </c>
      <c r="AR134" s="85" t="e">
        <f t="shared" si="114"/>
        <v>#N/A</v>
      </c>
      <c r="AS134" s="85" t="e">
        <f t="shared" si="115"/>
        <v>#N/A</v>
      </c>
      <c r="AT134" s="85" t="e">
        <f t="shared" si="116"/>
        <v>#N/A</v>
      </c>
      <c r="AU134" s="85" t="e">
        <f t="shared" si="125"/>
        <v>#VALUE!</v>
      </c>
      <c r="AV134" s="85" t="e">
        <f t="shared" si="126"/>
        <v>#VALUE!</v>
      </c>
      <c r="AW134" s="85" t="e">
        <f t="shared" si="127"/>
        <v>#VALUE!</v>
      </c>
      <c r="AX134" s="25" t="e">
        <f t="shared" si="128"/>
        <v>#VALUE!</v>
      </c>
      <c r="AY134" s="25">
        <f t="shared" si="89"/>
        <v>1.0169999999999999</v>
      </c>
      <c r="AZ134" s="55" t="e">
        <f t="shared" si="129"/>
        <v>#DIV/0!</v>
      </c>
    </row>
    <row r="135" spans="3:52">
      <c r="C135" s="4"/>
      <c r="D135" s="4"/>
      <c r="E135" s="4"/>
      <c r="F135" s="4"/>
      <c r="G135" s="55">
        <f t="shared" si="90"/>
        <v>-1.1208741258741391E-2</v>
      </c>
      <c r="H135" s="26"/>
      <c r="I135" s="25">
        <f>'Randament Mammo'!$I$18-4.5</f>
        <v>61.5</v>
      </c>
      <c r="J135" s="26"/>
      <c r="K135" s="25">
        <f t="shared" si="117"/>
        <v>0</v>
      </c>
      <c r="L135" s="25" t="e">
        <f>VLOOKUP(E135,'Tabele aux MGD'!B125:F135,IF(_CTF="Mo/Mo",2,IF(_CTF="Mo/Rh",3,IF(_CTF="Rh/Rh",4,5))),0)</f>
        <v>#N/A</v>
      </c>
      <c r="M135" s="25" t="e">
        <f t="shared" si="91"/>
        <v>#N/A</v>
      </c>
      <c r="N135" s="25" t="e">
        <f t="shared" si="92"/>
        <v>#N/A</v>
      </c>
      <c r="O135" s="25" t="e">
        <f t="shared" si="93"/>
        <v>#N/A</v>
      </c>
      <c r="P135" s="25" t="e">
        <f t="shared" si="94"/>
        <v>#N/A</v>
      </c>
      <c r="Q135" s="25" t="e">
        <f t="shared" si="95"/>
        <v>#N/A</v>
      </c>
      <c r="R135" s="25" t="e">
        <f t="shared" si="96"/>
        <v>#N/A</v>
      </c>
      <c r="S135" s="25" t="e">
        <f t="shared" si="97"/>
        <v>#N/A</v>
      </c>
      <c r="T135" s="25" t="e">
        <f t="shared" si="98"/>
        <v>#N/A</v>
      </c>
      <c r="U135" s="25" t="e">
        <f t="shared" si="118"/>
        <v>#VALUE!</v>
      </c>
      <c r="V135" s="25" t="e">
        <f t="shared" si="119"/>
        <v>#VALUE!</v>
      </c>
      <c r="W135" s="25" t="e">
        <f t="shared" si="120"/>
        <v>#VALUE!</v>
      </c>
      <c r="X135" s="26"/>
      <c r="Y135" s="85" t="e">
        <f t="shared" si="99"/>
        <v>#N/A</v>
      </c>
      <c r="Z135" s="85" t="e">
        <f t="shared" si="100"/>
        <v>#N/A</v>
      </c>
      <c r="AA135" s="85" t="e">
        <f t="shared" si="101"/>
        <v>#N/A</v>
      </c>
      <c r="AB135" s="85" t="e">
        <f t="shared" si="102"/>
        <v>#N/A</v>
      </c>
      <c r="AC135" s="85" t="e">
        <f t="shared" si="103"/>
        <v>#N/A</v>
      </c>
      <c r="AD135" s="85" t="e">
        <f t="shared" si="104"/>
        <v>#N/A</v>
      </c>
      <c r="AE135" s="85" t="e">
        <f t="shared" si="105"/>
        <v>#N/A</v>
      </c>
      <c r="AF135" s="85" t="e">
        <f t="shared" si="106"/>
        <v>#N/A</v>
      </c>
      <c r="AG135" s="85" t="e">
        <f t="shared" si="107"/>
        <v>#N/A</v>
      </c>
      <c r="AH135" s="85" t="e">
        <f t="shared" si="108"/>
        <v>#N/A</v>
      </c>
      <c r="AI135" s="85" t="e">
        <f t="shared" si="109"/>
        <v>#N/A</v>
      </c>
      <c r="AJ135" s="85" t="e">
        <f t="shared" si="110"/>
        <v>#N/A</v>
      </c>
      <c r="AK135" s="85" t="e">
        <f t="shared" si="121"/>
        <v>#VALUE!</v>
      </c>
      <c r="AL135" s="85" t="e">
        <f t="shared" si="122"/>
        <v>#VALUE!</v>
      </c>
      <c r="AM135" s="85" t="e">
        <f t="shared" si="123"/>
        <v>#VALUE!</v>
      </c>
      <c r="AN135" s="85" t="e">
        <f t="shared" si="124"/>
        <v>#N/A</v>
      </c>
      <c r="AO135" s="85" t="e">
        <f t="shared" si="111"/>
        <v>#N/A</v>
      </c>
      <c r="AP135" s="85" t="e">
        <f t="shared" si="112"/>
        <v>#N/A</v>
      </c>
      <c r="AQ135" s="85" t="e">
        <f t="shared" si="113"/>
        <v>#N/A</v>
      </c>
      <c r="AR135" s="85" t="e">
        <f t="shared" si="114"/>
        <v>#N/A</v>
      </c>
      <c r="AS135" s="85" t="e">
        <f t="shared" si="115"/>
        <v>#N/A</v>
      </c>
      <c r="AT135" s="85" t="e">
        <f t="shared" si="116"/>
        <v>#N/A</v>
      </c>
      <c r="AU135" s="85" t="e">
        <f t="shared" si="125"/>
        <v>#VALUE!</v>
      </c>
      <c r="AV135" s="85" t="e">
        <f t="shared" si="126"/>
        <v>#VALUE!</v>
      </c>
      <c r="AW135" s="85" t="e">
        <f t="shared" si="127"/>
        <v>#VALUE!</v>
      </c>
      <c r="AX135" s="25" t="e">
        <f t="shared" si="128"/>
        <v>#VALUE!</v>
      </c>
      <c r="AY135" s="25">
        <f t="shared" si="89"/>
        <v>1.0169999999999999</v>
      </c>
      <c r="AZ135" s="55" t="e">
        <f t="shared" si="129"/>
        <v>#DIV/0!</v>
      </c>
    </row>
    <row r="136" spans="3:52">
      <c r="C136" s="4"/>
      <c r="D136" s="4"/>
      <c r="E136" s="4"/>
      <c r="F136" s="4"/>
      <c r="G136" s="55">
        <f t="shared" si="90"/>
        <v>-1.1208741258741391E-2</v>
      </c>
      <c r="H136" s="26"/>
      <c r="I136" s="25">
        <f>'Randament Mammo'!$I$18-4.5</f>
        <v>61.5</v>
      </c>
      <c r="J136" s="26"/>
      <c r="K136" s="25">
        <f t="shared" si="117"/>
        <v>0</v>
      </c>
      <c r="L136" s="25" t="e">
        <f>VLOOKUP(E136,'Tabele aux MGD'!B126:F136,IF(_CTF="Mo/Mo",2,IF(_CTF="Mo/Rh",3,IF(_CTF="Rh/Rh",4,5))),0)</f>
        <v>#N/A</v>
      </c>
      <c r="M136" s="25" t="e">
        <f t="shared" si="91"/>
        <v>#N/A</v>
      </c>
      <c r="N136" s="25" t="e">
        <f t="shared" si="92"/>
        <v>#N/A</v>
      </c>
      <c r="O136" s="25" t="e">
        <f t="shared" si="93"/>
        <v>#N/A</v>
      </c>
      <c r="P136" s="25" t="e">
        <f t="shared" si="94"/>
        <v>#N/A</v>
      </c>
      <c r="Q136" s="25" t="e">
        <f t="shared" si="95"/>
        <v>#N/A</v>
      </c>
      <c r="R136" s="25" t="e">
        <f t="shared" si="96"/>
        <v>#N/A</v>
      </c>
      <c r="S136" s="25" t="e">
        <f t="shared" si="97"/>
        <v>#N/A</v>
      </c>
      <c r="T136" s="25" t="e">
        <f t="shared" si="98"/>
        <v>#N/A</v>
      </c>
      <c r="U136" s="25" t="e">
        <f t="shared" si="118"/>
        <v>#VALUE!</v>
      </c>
      <c r="V136" s="25" t="e">
        <f t="shared" si="119"/>
        <v>#VALUE!</v>
      </c>
      <c r="W136" s="25" t="e">
        <f t="shared" si="120"/>
        <v>#VALUE!</v>
      </c>
      <c r="X136" s="26"/>
      <c r="Y136" s="85" t="e">
        <f t="shared" si="99"/>
        <v>#N/A</v>
      </c>
      <c r="Z136" s="85" t="e">
        <f t="shared" si="100"/>
        <v>#N/A</v>
      </c>
      <c r="AA136" s="85" t="e">
        <f t="shared" si="101"/>
        <v>#N/A</v>
      </c>
      <c r="AB136" s="85" t="e">
        <f t="shared" si="102"/>
        <v>#N/A</v>
      </c>
      <c r="AC136" s="85" t="e">
        <f t="shared" si="103"/>
        <v>#N/A</v>
      </c>
      <c r="AD136" s="85" t="e">
        <f t="shared" si="104"/>
        <v>#N/A</v>
      </c>
      <c r="AE136" s="85" t="e">
        <f t="shared" si="105"/>
        <v>#N/A</v>
      </c>
      <c r="AF136" s="85" t="e">
        <f t="shared" si="106"/>
        <v>#N/A</v>
      </c>
      <c r="AG136" s="85" t="e">
        <f t="shared" si="107"/>
        <v>#N/A</v>
      </c>
      <c r="AH136" s="85" t="e">
        <f t="shared" si="108"/>
        <v>#N/A</v>
      </c>
      <c r="AI136" s="85" t="e">
        <f t="shared" si="109"/>
        <v>#N/A</v>
      </c>
      <c r="AJ136" s="85" t="e">
        <f t="shared" si="110"/>
        <v>#N/A</v>
      </c>
      <c r="AK136" s="85" t="e">
        <f t="shared" si="121"/>
        <v>#VALUE!</v>
      </c>
      <c r="AL136" s="85" t="e">
        <f t="shared" si="122"/>
        <v>#VALUE!</v>
      </c>
      <c r="AM136" s="85" t="e">
        <f t="shared" si="123"/>
        <v>#VALUE!</v>
      </c>
      <c r="AN136" s="85" t="e">
        <f t="shared" si="124"/>
        <v>#N/A</v>
      </c>
      <c r="AO136" s="85" t="e">
        <f t="shared" si="111"/>
        <v>#N/A</v>
      </c>
      <c r="AP136" s="85" t="e">
        <f t="shared" si="112"/>
        <v>#N/A</v>
      </c>
      <c r="AQ136" s="85" t="e">
        <f t="shared" si="113"/>
        <v>#N/A</v>
      </c>
      <c r="AR136" s="85" t="e">
        <f t="shared" si="114"/>
        <v>#N/A</v>
      </c>
      <c r="AS136" s="85" t="e">
        <f t="shared" si="115"/>
        <v>#N/A</v>
      </c>
      <c r="AT136" s="85" t="e">
        <f t="shared" si="116"/>
        <v>#N/A</v>
      </c>
      <c r="AU136" s="85" t="e">
        <f t="shared" si="125"/>
        <v>#VALUE!</v>
      </c>
      <c r="AV136" s="85" t="e">
        <f t="shared" si="126"/>
        <v>#VALUE!</v>
      </c>
      <c r="AW136" s="85" t="e">
        <f t="shared" si="127"/>
        <v>#VALUE!</v>
      </c>
      <c r="AX136" s="25" t="e">
        <f t="shared" si="128"/>
        <v>#VALUE!</v>
      </c>
      <c r="AY136" s="25">
        <f t="shared" si="89"/>
        <v>1.0169999999999999</v>
      </c>
      <c r="AZ136" s="55" t="e">
        <f t="shared" si="129"/>
        <v>#DIV/0!</v>
      </c>
    </row>
    <row r="137" spans="3:52">
      <c r="C137" s="4"/>
      <c r="D137" s="4"/>
      <c r="E137" s="4"/>
      <c r="F137" s="4"/>
      <c r="G137" s="55">
        <f t="shared" si="90"/>
        <v>-1.1208741258741391E-2</v>
      </c>
      <c r="H137" s="26"/>
      <c r="I137" s="25">
        <f>'Randament Mammo'!$I$18-4.5</f>
        <v>61.5</v>
      </c>
      <c r="J137" s="26"/>
      <c r="K137" s="25">
        <f t="shared" si="117"/>
        <v>0</v>
      </c>
      <c r="L137" s="25" t="e">
        <f>VLOOKUP(E137,'Tabele aux MGD'!B127:F137,IF(_CTF="Mo/Mo",2,IF(_CTF="Mo/Rh",3,IF(_CTF="Rh/Rh",4,5))),0)</f>
        <v>#N/A</v>
      </c>
      <c r="M137" s="25" t="e">
        <f t="shared" si="91"/>
        <v>#N/A</v>
      </c>
      <c r="N137" s="25" t="e">
        <f t="shared" si="92"/>
        <v>#N/A</v>
      </c>
      <c r="O137" s="25" t="e">
        <f t="shared" si="93"/>
        <v>#N/A</v>
      </c>
      <c r="P137" s="25" t="e">
        <f t="shared" si="94"/>
        <v>#N/A</v>
      </c>
      <c r="Q137" s="25" t="e">
        <f t="shared" si="95"/>
        <v>#N/A</v>
      </c>
      <c r="R137" s="25" t="e">
        <f t="shared" si="96"/>
        <v>#N/A</v>
      </c>
      <c r="S137" s="25" t="e">
        <f t="shared" si="97"/>
        <v>#N/A</v>
      </c>
      <c r="T137" s="25" t="e">
        <f t="shared" si="98"/>
        <v>#N/A</v>
      </c>
      <c r="U137" s="25" t="e">
        <f t="shared" si="118"/>
        <v>#VALUE!</v>
      </c>
      <c r="V137" s="25" t="e">
        <f t="shared" si="119"/>
        <v>#VALUE!</v>
      </c>
      <c r="W137" s="25" t="e">
        <f t="shared" si="120"/>
        <v>#VALUE!</v>
      </c>
      <c r="X137" s="26"/>
      <c r="Y137" s="85" t="e">
        <f t="shared" si="99"/>
        <v>#N/A</v>
      </c>
      <c r="Z137" s="85" t="e">
        <f t="shared" si="100"/>
        <v>#N/A</v>
      </c>
      <c r="AA137" s="85" t="e">
        <f t="shared" si="101"/>
        <v>#N/A</v>
      </c>
      <c r="AB137" s="85" t="e">
        <f t="shared" si="102"/>
        <v>#N/A</v>
      </c>
      <c r="AC137" s="85" t="e">
        <f t="shared" si="103"/>
        <v>#N/A</v>
      </c>
      <c r="AD137" s="85" t="e">
        <f t="shared" si="104"/>
        <v>#N/A</v>
      </c>
      <c r="AE137" s="85" t="e">
        <f t="shared" si="105"/>
        <v>#N/A</v>
      </c>
      <c r="AF137" s="85" t="e">
        <f t="shared" si="106"/>
        <v>#N/A</v>
      </c>
      <c r="AG137" s="85" t="e">
        <f t="shared" si="107"/>
        <v>#N/A</v>
      </c>
      <c r="AH137" s="85" t="e">
        <f t="shared" si="108"/>
        <v>#N/A</v>
      </c>
      <c r="AI137" s="85" t="e">
        <f t="shared" si="109"/>
        <v>#N/A</v>
      </c>
      <c r="AJ137" s="85" t="e">
        <f t="shared" si="110"/>
        <v>#N/A</v>
      </c>
      <c r="AK137" s="85" t="e">
        <f t="shared" si="121"/>
        <v>#VALUE!</v>
      </c>
      <c r="AL137" s="85" t="e">
        <f t="shared" si="122"/>
        <v>#VALUE!</v>
      </c>
      <c r="AM137" s="85" t="e">
        <f t="shared" si="123"/>
        <v>#VALUE!</v>
      </c>
      <c r="AN137" s="85" t="e">
        <f t="shared" si="124"/>
        <v>#N/A</v>
      </c>
      <c r="AO137" s="85" t="e">
        <f t="shared" si="111"/>
        <v>#N/A</v>
      </c>
      <c r="AP137" s="85" t="e">
        <f t="shared" si="112"/>
        <v>#N/A</v>
      </c>
      <c r="AQ137" s="85" t="e">
        <f t="shared" si="113"/>
        <v>#N/A</v>
      </c>
      <c r="AR137" s="85" t="e">
        <f t="shared" si="114"/>
        <v>#N/A</v>
      </c>
      <c r="AS137" s="85" t="e">
        <f t="shared" si="115"/>
        <v>#N/A</v>
      </c>
      <c r="AT137" s="85" t="e">
        <f t="shared" si="116"/>
        <v>#N/A</v>
      </c>
      <c r="AU137" s="85" t="e">
        <f t="shared" si="125"/>
        <v>#VALUE!</v>
      </c>
      <c r="AV137" s="85" t="e">
        <f t="shared" si="126"/>
        <v>#VALUE!</v>
      </c>
      <c r="AW137" s="85" t="e">
        <f t="shared" si="127"/>
        <v>#VALUE!</v>
      </c>
      <c r="AX137" s="25" t="e">
        <f t="shared" si="128"/>
        <v>#VALUE!</v>
      </c>
      <c r="AY137" s="25">
        <f t="shared" si="89"/>
        <v>1.0169999999999999</v>
      </c>
      <c r="AZ137" s="55" t="e">
        <f t="shared" si="129"/>
        <v>#DIV/0!</v>
      </c>
    </row>
    <row r="138" spans="3:52">
      <c r="C138" s="4"/>
      <c r="D138" s="4"/>
      <c r="E138" s="4"/>
      <c r="F138" s="4"/>
      <c r="G138" s="55">
        <f t="shared" si="90"/>
        <v>-1.1208741258741391E-2</v>
      </c>
      <c r="H138" s="26"/>
      <c r="I138" s="25">
        <f>'Randament Mammo'!$I$18-4.5</f>
        <v>61.5</v>
      </c>
      <c r="J138" s="26"/>
      <c r="K138" s="25">
        <f t="shared" si="117"/>
        <v>0</v>
      </c>
      <c r="L138" s="25" t="e">
        <f>VLOOKUP(E138,'Tabele aux MGD'!B128:F138,IF(_CTF="Mo/Mo",2,IF(_CTF="Mo/Rh",3,IF(_CTF="Rh/Rh",4,5))),0)</f>
        <v>#N/A</v>
      </c>
      <c r="M138" s="25" t="e">
        <f t="shared" si="91"/>
        <v>#N/A</v>
      </c>
      <c r="N138" s="25" t="e">
        <f t="shared" si="92"/>
        <v>#N/A</v>
      </c>
      <c r="O138" s="25" t="e">
        <f t="shared" si="93"/>
        <v>#N/A</v>
      </c>
      <c r="P138" s="25" t="e">
        <f t="shared" si="94"/>
        <v>#N/A</v>
      </c>
      <c r="Q138" s="25" t="e">
        <f t="shared" si="95"/>
        <v>#N/A</v>
      </c>
      <c r="R138" s="25" t="e">
        <f t="shared" si="96"/>
        <v>#N/A</v>
      </c>
      <c r="S138" s="25" t="e">
        <f t="shared" si="97"/>
        <v>#N/A</v>
      </c>
      <c r="T138" s="25" t="e">
        <f t="shared" si="98"/>
        <v>#N/A</v>
      </c>
      <c r="U138" s="25" t="e">
        <f t="shared" si="118"/>
        <v>#VALUE!</v>
      </c>
      <c r="V138" s="25" t="e">
        <f t="shared" si="119"/>
        <v>#VALUE!</v>
      </c>
      <c r="W138" s="25" t="e">
        <f t="shared" si="120"/>
        <v>#VALUE!</v>
      </c>
      <c r="X138" s="26"/>
      <c r="Y138" s="85" t="e">
        <f t="shared" si="99"/>
        <v>#N/A</v>
      </c>
      <c r="Z138" s="85" t="e">
        <f t="shared" si="100"/>
        <v>#N/A</v>
      </c>
      <c r="AA138" s="85" t="e">
        <f t="shared" si="101"/>
        <v>#N/A</v>
      </c>
      <c r="AB138" s="85" t="e">
        <f t="shared" si="102"/>
        <v>#N/A</v>
      </c>
      <c r="AC138" s="85" t="e">
        <f t="shared" si="103"/>
        <v>#N/A</v>
      </c>
      <c r="AD138" s="85" t="e">
        <f t="shared" si="104"/>
        <v>#N/A</v>
      </c>
      <c r="AE138" s="85" t="e">
        <f t="shared" si="105"/>
        <v>#N/A</v>
      </c>
      <c r="AF138" s="85" t="e">
        <f t="shared" si="106"/>
        <v>#N/A</v>
      </c>
      <c r="AG138" s="85" t="e">
        <f t="shared" si="107"/>
        <v>#N/A</v>
      </c>
      <c r="AH138" s="85" t="e">
        <f t="shared" si="108"/>
        <v>#N/A</v>
      </c>
      <c r="AI138" s="85" t="e">
        <f t="shared" si="109"/>
        <v>#N/A</v>
      </c>
      <c r="AJ138" s="85" t="e">
        <f t="shared" si="110"/>
        <v>#N/A</v>
      </c>
      <c r="AK138" s="85" t="e">
        <f t="shared" si="121"/>
        <v>#VALUE!</v>
      </c>
      <c r="AL138" s="85" t="e">
        <f t="shared" si="122"/>
        <v>#VALUE!</v>
      </c>
      <c r="AM138" s="85" t="e">
        <f t="shared" si="123"/>
        <v>#VALUE!</v>
      </c>
      <c r="AN138" s="85" t="e">
        <f t="shared" si="124"/>
        <v>#N/A</v>
      </c>
      <c r="AO138" s="85" t="e">
        <f t="shared" si="111"/>
        <v>#N/A</v>
      </c>
      <c r="AP138" s="85" t="e">
        <f t="shared" si="112"/>
        <v>#N/A</v>
      </c>
      <c r="AQ138" s="85" t="e">
        <f t="shared" si="113"/>
        <v>#N/A</v>
      </c>
      <c r="AR138" s="85" t="e">
        <f t="shared" si="114"/>
        <v>#N/A</v>
      </c>
      <c r="AS138" s="85" t="e">
        <f t="shared" si="115"/>
        <v>#N/A</v>
      </c>
      <c r="AT138" s="85" t="e">
        <f t="shared" si="116"/>
        <v>#N/A</v>
      </c>
      <c r="AU138" s="85" t="e">
        <f t="shared" si="125"/>
        <v>#VALUE!</v>
      </c>
      <c r="AV138" s="85" t="e">
        <f t="shared" si="126"/>
        <v>#VALUE!</v>
      </c>
      <c r="AW138" s="85" t="e">
        <f t="shared" si="127"/>
        <v>#VALUE!</v>
      </c>
      <c r="AX138" s="25" t="e">
        <f t="shared" si="128"/>
        <v>#VALUE!</v>
      </c>
      <c r="AY138" s="25">
        <f t="shared" si="89"/>
        <v>1.0169999999999999</v>
      </c>
      <c r="AZ138" s="55" t="e">
        <f t="shared" si="129"/>
        <v>#DIV/0!</v>
      </c>
    </row>
    <row r="139" spans="3:52">
      <c r="C139" s="4"/>
      <c r="D139" s="4"/>
      <c r="E139" s="4"/>
      <c r="F139" s="4"/>
      <c r="G139" s="55">
        <f t="shared" si="90"/>
        <v>-1.1208741258741391E-2</v>
      </c>
      <c r="H139" s="26"/>
      <c r="I139" s="25">
        <f>'Randament Mammo'!$I$18-4.5</f>
        <v>61.5</v>
      </c>
      <c r="J139" s="26"/>
      <c r="K139" s="25">
        <f t="shared" si="117"/>
        <v>0</v>
      </c>
      <c r="L139" s="25" t="e">
        <f>VLOOKUP(E139,'Tabele aux MGD'!B129:F139,IF(_CTF="Mo/Mo",2,IF(_CTF="Mo/Rh",3,IF(_CTF="Rh/Rh",4,5))),0)</f>
        <v>#N/A</v>
      </c>
      <c r="M139" s="25" t="e">
        <f t="shared" si="91"/>
        <v>#N/A</v>
      </c>
      <c r="N139" s="25" t="e">
        <f t="shared" si="92"/>
        <v>#N/A</v>
      </c>
      <c r="O139" s="25" t="e">
        <f t="shared" si="93"/>
        <v>#N/A</v>
      </c>
      <c r="P139" s="25" t="e">
        <f t="shared" si="94"/>
        <v>#N/A</v>
      </c>
      <c r="Q139" s="25" t="e">
        <f t="shared" si="95"/>
        <v>#N/A</v>
      </c>
      <c r="R139" s="25" t="e">
        <f t="shared" si="96"/>
        <v>#N/A</v>
      </c>
      <c r="S139" s="25" t="e">
        <f t="shared" si="97"/>
        <v>#N/A</v>
      </c>
      <c r="T139" s="25" t="e">
        <f t="shared" si="98"/>
        <v>#N/A</v>
      </c>
      <c r="U139" s="25" t="e">
        <f t="shared" si="118"/>
        <v>#VALUE!</v>
      </c>
      <c r="V139" s="25" t="e">
        <f t="shared" si="119"/>
        <v>#VALUE!</v>
      </c>
      <c r="W139" s="25" t="e">
        <f t="shared" si="120"/>
        <v>#VALUE!</v>
      </c>
      <c r="X139" s="26"/>
      <c r="Y139" s="85" t="e">
        <f t="shared" si="99"/>
        <v>#N/A</v>
      </c>
      <c r="Z139" s="85" t="e">
        <f t="shared" si="100"/>
        <v>#N/A</v>
      </c>
      <c r="AA139" s="85" t="e">
        <f t="shared" si="101"/>
        <v>#N/A</v>
      </c>
      <c r="AB139" s="85" t="e">
        <f t="shared" si="102"/>
        <v>#N/A</v>
      </c>
      <c r="AC139" s="85" t="e">
        <f t="shared" si="103"/>
        <v>#N/A</v>
      </c>
      <c r="AD139" s="85" t="e">
        <f t="shared" si="104"/>
        <v>#N/A</v>
      </c>
      <c r="AE139" s="85" t="e">
        <f t="shared" si="105"/>
        <v>#N/A</v>
      </c>
      <c r="AF139" s="85" t="e">
        <f t="shared" si="106"/>
        <v>#N/A</v>
      </c>
      <c r="AG139" s="85" t="e">
        <f t="shared" si="107"/>
        <v>#N/A</v>
      </c>
      <c r="AH139" s="85" t="e">
        <f t="shared" si="108"/>
        <v>#N/A</v>
      </c>
      <c r="AI139" s="85" t="e">
        <f t="shared" si="109"/>
        <v>#N/A</v>
      </c>
      <c r="AJ139" s="85" t="e">
        <f t="shared" si="110"/>
        <v>#N/A</v>
      </c>
      <c r="AK139" s="85" t="e">
        <f t="shared" si="121"/>
        <v>#VALUE!</v>
      </c>
      <c r="AL139" s="85" t="e">
        <f t="shared" si="122"/>
        <v>#VALUE!</v>
      </c>
      <c r="AM139" s="85" t="e">
        <f t="shared" si="123"/>
        <v>#VALUE!</v>
      </c>
      <c r="AN139" s="85" t="e">
        <f t="shared" si="124"/>
        <v>#N/A</v>
      </c>
      <c r="AO139" s="85" t="e">
        <f t="shared" si="111"/>
        <v>#N/A</v>
      </c>
      <c r="AP139" s="85" t="e">
        <f t="shared" si="112"/>
        <v>#N/A</v>
      </c>
      <c r="AQ139" s="85" t="e">
        <f t="shared" si="113"/>
        <v>#N/A</v>
      </c>
      <c r="AR139" s="85" t="e">
        <f t="shared" si="114"/>
        <v>#N/A</v>
      </c>
      <c r="AS139" s="85" t="e">
        <f t="shared" si="115"/>
        <v>#N/A</v>
      </c>
      <c r="AT139" s="85" t="e">
        <f t="shared" si="116"/>
        <v>#N/A</v>
      </c>
      <c r="AU139" s="85" t="e">
        <f t="shared" si="125"/>
        <v>#VALUE!</v>
      </c>
      <c r="AV139" s="85" t="e">
        <f t="shared" si="126"/>
        <v>#VALUE!</v>
      </c>
      <c r="AW139" s="85" t="e">
        <f t="shared" si="127"/>
        <v>#VALUE!</v>
      </c>
      <c r="AX139" s="25" t="e">
        <f t="shared" si="128"/>
        <v>#VALUE!</v>
      </c>
      <c r="AY139" s="25">
        <f t="shared" si="89"/>
        <v>1.0169999999999999</v>
      </c>
      <c r="AZ139" s="55" t="e">
        <f t="shared" si="129"/>
        <v>#DIV/0!</v>
      </c>
    </row>
    <row r="140" spans="3:52">
      <c r="C140" s="4"/>
      <c r="D140" s="4"/>
      <c r="E140" s="4"/>
      <c r="F140" s="4"/>
      <c r="G140" s="55">
        <f t="shared" si="90"/>
        <v>-1.1208741258741391E-2</v>
      </c>
      <c r="H140" s="26"/>
      <c r="I140" s="25">
        <f>'Randament Mammo'!$I$18-4.5</f>
        <v>61.5</v>
      </c>
      <c r="J140" s="26"/>
      <c r="K140" s="25">
        <f t="shared" si="117"/>
        <v>0</v>
      </c>
      <c r="L140" s="25" t="e">
        <f>VLOOKUP(E140,'Tabele aux MGD'!B130:F140,IF(_CTF="Mo/Mo",2,IF(_CTF="Mo/Rh",3,IF(_CTF="Rh/Rh",4,5))),0)</f>
        <v>#N/A</v>
      </c>
      <c r="M140" s="25" t="e">
        <f t="shared" si="91"/>
        <v>#N/A</v>
      </c>
      <c r="N140" s="25" t="e">
        <f t="shared" si="92"/>
        <v>#N/A</v>
      </c>
      <c r="O140" s="25" t="e">
        <f t="shared" si="93"/>
        <v>#N/A</v>
      </c>
      <c r="P140" s="25" t="e">
        <f t="shared" si="94"/>
        <v>#N/A</v>
      </c>
      <c r="Q140" s="25" t="e">
        <f t="shared" si="95"/>
        <v>#N/A</v>
      </c>
      <c r="R140" s="25" t="e">
        <f t="shared" si="96"/>
        <v>#N/A</v>
      </c>
      <c r="S140" s="25" t="e">
        <f t="shared" si="97"/>
        <v>#N/A</v>
      </c>
      <c r="T140" s="25" t="e">
        <f t="shared" si="98"/>
        <v>#N/A</v>
      </c>
      <c r="U140" s="25" t="e">
        <f t="shared" si="118"/>
        <v>#VALUE!</v>
      </c>
      <c r="V140" s="25" t="e">
        <f t="shared" si="119"/>
        <v>#VALUE!</v>
      </c>
      <c r="W140" s="25" t="e">
        <f t="shared" si="120"/>
        <v>#VALUE!</v>
      </c>
      <c r="X140" s="26"/>
      <c r="Y140" s="85" t="e">
        <f t="shared" si="99"/>
        <v>#N/A</v>
      </c>
      <c r="Z140" s="85" t="e">
        <f t="shared" si="100"/>
        <v>#N/A</v>
      </c>
      <c r="AA140" s="85" t="e">
        <f t="shared" si="101"/>
        <v>#N/A</v>
      </c>
      <c r="AB140" s="85" t="e">
        <f t="shared" si="102"/>
        <v>#N/A</v>
      </c>
      <c r="AC140" s="85" t="e">
        <f t="shared" si="103"/>
        <v>#N/A</v>
      </c>
      <c r="AD140" s="85" t="e">
        <f t="shared" si="104"/>
        <v>#N/A</v>
      </c>
      <c r="AE140" s="85" t="e">
        <f t="shared" si="105"/>
        <v>#N/A</v>
      </c>
      <c r="AF140" s="85" t="e">
        <f t="shared" si="106"/>
        <v>#N/A</v>
      </c>
      <c r="AG140" s="85" t="e">
        <f t="shared" si="107"/>
        <v>#N/A</v>
      </c>
      <c r="AH140" s="85" t="e">
        <f t="shared" si="108"/>
        <v>#N/A</v>
      </c>
      <c r="AI140" s="85" t="e">
        <f t="shared" si="109"/>
        <v>#N/A</v>
      </c>
      <c r="AJ140" s="85" t="e">
        <f t="shared" si="110"/>
        <v>#N/A</v>
      </c>
      <c r="AK140" s="85" t="e">
        <f t="shared" si="121"/>
        <v>#VALUE!</v>
      </c>
      <c r="AL140" s="85" t="e">
        <f t="shared" si="122"/>
        <v>#VALUE!</v>
      </c>
      <c r="AM140" s="85" t="e">
        <f t="shared" si="123"/>
        <v>#VALUE!</v>
      </c>
      <c r="AN140" s="85" t="e">
        <f t="shared" si="124"/>
        <v>#N/A</v>
      </c>
      <c r="AO140" s="85" t="e">
        <f t="shared" si="111"/>
        <v>#N/A</v>
      </c>
      <c r="AP140" s="85" t="e">
        <f t="shared" si="112"/>
        <v>#N/A</v>
      </c>
      <c r="AQ140" s="85" t="e">
        <f t="shared" si="113"/>
        <v>#N/A</v>
      </c>
      <c r="AR140" s="85" t="e">
        <f t="shared" si="114"/>
        <v>#N/A</v>
      </c>
      <c r="AS140" s="85" t="e">
        <f t="shared" si="115"/>
        <v>#N/A</v>
      </c>
      <c r="AT140" s="85" t="e">
        <f t="shared" si="116"/>
        <v>#N/A</v>
      </c>
      <c r="AU140" s="85" t="e">
        <f t="shared" si="125"/>
        <v>#VALUE!</v>
      </c>
      <c r="AV140" s="85" t="e">
        <f t="shared" si="126"/>
        <v>#VALUE!</v>
      </c>
      <c r="AW140" s="85" t="e">
        <f t="shared" si="127"/>
        <v>#VALUE!</v>
      </c>
      <c r="AX140" s="25" t="e">
        <f t="shared" si="128"/>
        <v>#VALUE!</v>
      </c>
      <c r="AY140" s="25">
        <f t="shared" si="89"/>
        <v>1.0169999999999999</v>
      </c>
      <c r="AZ140" s="55" t="e">
        <f t="shared" si="129"/>
        <v>#DIV/0!</v>
      </c>
    </row>
    <row r="141" spans="3:52">
      <c r="C141" s="4"/>
      <c r="D141" s="4"/>
      <c r="E141" s="4"/>
      <c r="F141" s="4"/>
      <c r="G141" s="55">
        <f t="shared" si="90"/>
        <v>-1.1208741258741391E-2</v>
      </c>
      <c r="H141" s="26"/>
      <c r="I141" s="25">
        <f>'Randament Mammo'!$I$18-4.5</f>
        <v>61.5</v>
      </c>
      <c r="J141" s="26"/>
      <c r="K141" s="25">
        <f t="shared" si="117"/>
        <v>0</v>
      </c>
      <c r="L141" s="25" t="e">
        <f>VLOOKUP(E141,'Tabele aux MGD'!B131:F141,IF(_CTF="Mo/Mo",2,IF(_CTF="Mo/Rh",3,IF(_CTF="Rh/Rh",4,5))),0)</f>
        <v>#N/A</v>
      </c>
      <c r="M141" s="25" t="e">
        <f t="shared" si="91"/>
        <v>#N/A</v>
      </c>
      <c r="N141" s="25" t="e">
        <f t="shared" si="92"/>
        <v>#N/A</v>
      </c>
      <c r="O141" s="25" t="e">
        <f t="shared" si="93"/>
        <v>#N/A</v>
      </c>
      <c r="P141" s="25" t="e">
        <f t="shared" si="94"/>
        <v>#N/A</v>
      </c>
      <c r="Q141" s="25" t="e">
        <f t="shared" si="95"/>
        <v>#N/A</v>
      </c>
      <c r="R141" s="25" t="e">
        <f t="shared" si="96"/>
        <v>#N/A</v>
      </c>
      <c r="S141" s="25" t="e">
        <f t="shared" si="97"/>
        <v>#N/A</v>
      </c>
      <c r="T141" s="25" t="e">
        <f t="shared" si="98"/>
        <v>#N/A</v>
      </c>
      <c r="U141" s="25" t="e">
        <f t="shared" si="118"/>
        <v>#VALUE!</v>
      </c>
      <c r="V141" s="25" t="e">
        <f t="shared" si="119"/>
        <v>#VALUE!</v>
      </c>
      <c r="W141" s="25" t="e">
        <f t="shared" si="120"/>
        <v>#VALUE!</v>
      </c>
      <c r="X141" s="26"/>
      <c r="Y141" s="85" t="e">
        <f t="shared" si="99"/>
        <v>#N/A</v>
      </c>
      <c r="Z141" s="85" t="e">
        <f t="shared" si="100"/>
        <v>#N/A</v>
      </c>
      <c r="AA141" s="85" t="e">
        <f t="shared" si="101"/>
        <v>#N/A</v>
      </c>
      <c r="AB141" s="85" t="e">
        <f t="shared" si="102"/>
        <v>#N/A</v>
      </c>
      <c r="AC141" s="85" t="e">
        <f t="shared" si="103"/>
        <v>#N/A</v>
      </c>
      <c r="AD141" s="85" t="e">
        <f t="shared" si="104"/>
        <v>#N/A</v>
      </c>
      <c r="AE141" s="85" t="e">
        <f t="shared" si="105"/>
        <v>#N/A</v>
      </c>
      <c r="AF141" s="85" t="e">
        <f t="shared" si="106"/>
        <v>#N/A</v>
      </c>
      <c r="AG141" s="85" t="e">
        <f t="shared" si="107"/>
        <v>#N/A</v>
      </c>
      <c r="AH141" s="85" t="e">
        <f t="shared" si="108"/>
        <v>#N/A</v>
      </c>
      <c r="AI141" s="85" t="e">
        <f t="shared" si="109"/>
        <v>#N/A</v>
      </c>
      <c r="AJ141" s="85" t="e">
        <f t="shared" si="110"/>
        <v>#N/A</v>
      </c>
      <c r="AK141" s="85" t="e">
        <f t="shared" si="121"/>
        <v>#VALUE!</v>
      </c>
      <c r="AL141" s="85" t="e">
        <f t="shared" si="122"/>
        <v>#VALUE!</v>
      </c>
      <c r="AM141" s="85" t="e">
        <f t="shared" si="123"/>
        <v>#VALUE!</v>
      </c>
      <c r="AN141" s="85" t="e">
        <f t="shared" si="124"/>
        <v>#N/A</v>
      </c>
      <c r="AO141" s="85" t="e">
        <f t="shared" si="111"/>
        <v>#N/A</v>
      </c>
      <c r="AP141" s="85" t="e">
        <f t="shared" si="112"/>
        <v>#N/A</v>
      </c>
      <c r="AQ141" s="85" t="e">
        <f t="shared" si="113"/>
        <v>#N/A</v>
      </c>
      <c r="AR141" s="85" t="e">
        <f t="shared" si="114"/>
        <v>#N/A</v>
      </c>
      <c r="AS141" s="85" t="e">
        <f t="shared" si="115"/>
        <v>#N/A</v>
      </c>
      <c r="AT141" s="85" t="e">
        <f t="shared" si="116"/>
        <v>#N/A</v>
      </c>
      <c r="AU141" s="85" t="e">
        <f t="shared" si="125"/>
        <v>#VALUE!</v>
      </c>
      <c r="AV141" s="85" t="e">
        <f t="shared" si="126"/>
        <v>#VALUE!</v>
      </c>
      <c r="AW141" s="85" t="e">
        <f t="shared" si="127"/>
        <v>#VALUE!</v>
      </c>
      <c r="AX141" s="25" t="e">
        <f t="shared" si="128"/>
        <v>#VALUE!</v>
      </c>
      <c r="AY141" s="25">
        <f t="shared" si="89"/>
        <v>1.0169999999999999</v>
      </c>
      <c r="AZ141" s="55" t="e">
        <f t="shared" si="129"/>
        <v>#DIV/0!</v>
      </c>
    </row>
    <row r="142" spans="3:52">
      <c r="C142" s="4"/>
      <c r="D142" s="4"/>
      <c r="E142" s="4"/>
      <c r="F142" s="4"/>
      <c r="G142" s="55">
        <f t="shared" si="90"/>
        <v>-1.1208741258741391E-2</v>
      </c>
      <c r="H142" s="26"/>
      <c r="I142" s="25">
        <f>'Randament Mammo'!$I$18-4.5</f>
        <v>61.5</v>
      </c>
      <c r="J142" s="26"/>
      <c r="K142" s="25">
        <f t="shared" si="117"/>
        <v>0</v>
      </c>
      <c r="L142" s="25" t="e">
        <f>VLOOKUP(E142,'Tabele aux MGD'!B132:F142,IF(_CTF="Mo/Mo",2,IF(_CTF="Mo/Rh",3,IF(_CTF="Rh/Rh",4,5))),0)</f>
        <v>#N/A</v>
      </c>
      <c r="M142" s="25" t="e">
        <f t="shared" si="91"/>
        <v>#N/A</v>
      </c>
      <c r="N142" s="25" t="e">
        <f t="shared" si="92"/>
        <v>#N/A</v>
      </c>
      <c r="O142" s="25" t="e">
        <f t="shared" si="93"/>
        <v>#N/A</v>
      </c>
      <c r="P142" s="25" t="e">
        <f t="shared" si="94"/>
        <v>#N/A</v>
      </c>
      <c r="Q142" s="25" t="e">
        <f t="shared" si="95"/>
        <v>#N/A</v>
      </c>
      <c r="R142" s="25" t="e">
        <f t="shared" si="96"/>
        <v>#N/A</v>
      </c>
      <c r="S142" s="25" t="e">
        <f t="shared" si="97"/>
        <v>#N/A</v>
      </c>
      <c r="T142" s="25" t="e">
        <f t="shared" si="98"/>
        <v>#N/A</v>
      </c>
      <c r="U142" s="25" t="e">
        <f t="shared" si="118"/>
        <v>#VALUE!</v>
      </c>
      <c r="V142" s="25" t="e">
        <f t="shared" si="119"/>
        <v>#VALUE!</v>
      </c>
      <c r="W142" s="25" t="e">
        <f t="shared" si="120"/>
        <v>#VALUE!</v>
      </c>
      <c r="X142" s="26"/>
      <c r="Y142" s="85" t="e">
        <f t="shared" si="99"/>
        <v>#N/A</v>
      </c>
      <c r="Z142" s="85" t="e">
        <f t="shared" si="100"/>
        <v>#N/A</v>
      </c>
      <c r="AA142" s="85" t="e">
        <f t="shared" si="101"/>
        <v>#N/A</v>
      </c>
      <c r="AB142" s="85" t="e">
        <f t="shared" si="102"/>
        <v>#N/A</v>
      </c>
      <c r="AC142" s="85" t="e">
        <f t="shared" si="103"/>
        <v>#N/A</v>
      </c>
      <c r="AD142" s="85" t="e">
        <f t="shared" si="104"/>
        <v>#N/A</v>
      </c>
      <c r="AE142" s="85" t="e">
        <f t="shared" si="105"/>
        <v>#N/A</v>
      </c>
      <c r="AF142" s="85" t="e">
        <f t="shared" si="106"/>
        <v>#N/A</v>
      </c>
      <c r="AG142" s="85" t="e">
        <f t="shared" si="107"/>
        <v>#N/A</v>
      </c>
      <c r="AH142" s="85" t="e">
        <f t="shared" si="108"/>
        <v>#N/A</v>
      </c>
      <c r="AI142" s="85" t="e">
        <f t="shared" si="109"/>
        <v>#N/A</v>
      </c>
      <c r="AJ142" s="85" t="e">
        <f t="shared" si="110"/>
        <v>#N/A</v>
      </c>
      <c r="AK142" s="85" t="e">
        <f t="shared" si="121"/>
        <v>#VALUE!</v>
      </c>
      <c r="AL142" s="85" t="e">
        <f t="shared" si="122"/>
        <v>#VALUE!</v>
      </c>
      <c r="AM142" s="85" t="e">
        <f t="shared" si="123"/>
        <v>#VALUE!</v>
      </c>
      <c r="AN142" s="85" t="e">
        <f t="shared" si="124"/>
        <v>#N/A</v>
      </c>
      <c r="AO142" s="85" t="e">
        <f t="shared" si="111"/>
        <v>#N/A</v>
      </c>
      <c r="AP142" s="85" t="e">
        <f t="shared" si="112"/>
        <v>#N/A</v>
      </c>
      <c r="AQ142" s="85" t="e">
        <f t="shared" si="113"/>
        <v>#N/A</v>
      </c>
      <c r="AR142" s="85" t="e">
        <f t="shared" si="114"/>
        <v>#N/A</v>
      </c>
      <c r="AS142" s="85" t="e">
        <f t="shared" si="115"/>
        <v>#N/A</v>
      </c>
      <c r="AT142" s="85" t="e">
        <f t="shared" si="116"/>
        <v>#N/A</v>
      </c>
      <c r="AU142" s="85" t="e">
        <f t="shared" si="125"/>
        <v>#VALUE!</v>
      </c>
      <c r="AV142" s="85" t="e">
        <f t="shared" si="126"/>
        <v>#VALUE!</v>
      </c>
      <c r="AW142" s="85" t="e">
        <f t="shared" si="127"/>
        <v>#VALUE!</v>
      </c>
      <c r="AX142" s="25" t="e">
        <f t="shared" si="128"/>
        <v>#VALUE!</v>
      </c>
      <c r="AY142" s="25">
        <f t="shared" si="89"/>
        <v>1.0169999999999999</v>
      </c>
      <c r="AZ142" s="55" t="e">
        <f t="shared" si="129"/>
        <v>#DIV/0!</v>
      </c>
    </row>
    <row r="143" spans="3:52">
      <c r="C143" s="4"/>
      <c r="D143" s="4"/>
      <c r="E143" s="4"/>
      <c r="F143" s="4"/>
      <c r="G143" s="55">
        <f t="shared" si="90"/>
        <v>-1.1208741258741391E-2</v>
      </c>
      <c r="H143" s="26"/>
      <c r="I143" s="25">
        <f>'Randament Mammo'!$I$18-4.5</f>
        <v>61.5</v>
      </c>
      <c r="J143" s="26"/>
      <c r="K143" s="25">
        <f t="shared" si="117"/>
        <v>0</v>
      </c>
      <c r="L143" s="25" t="e">
        <f>VLOOKUP(E143,'Tabele aux MGD'!B133:F143,IF(_CTF="Mo/Mo",2,IF(_CTF="Mo/Rh",3,IF(_CTF="Rh/Rh",4,5))),0)</f>
        <v>#N/A</v>
      </c>
      <c r="M143" s="25" t="e">
        <f t="shared" si="91"/>
        <v>#N/A</v>
      </c>
      <c r="N143" s="25" t="e">
        <f t="shared" si="92"/>
        <v>#N/A</v>
      </c>
      <c r="O143" s="25" t="e">
        <f t="shared" si="93"/>
        <v>#N/A</v>
      </c>
      <c r="P143" s="25" t="e">
        <f t="shared" si="94"/>
        <v>#N/A</v>
      </c>
      <c r="Q143" s="25" t="e">
        <f t="shared" si="95"/>
        <v>#N/A</v>
      </c>
      <c r="R143" s="25" t="e">
        <f t="shared" si="96"/>
        <v>#N/A</v>
      </c>
      <c r="S143" s="25" t="e">
        <f t="shared" si="97"/>
        <v>#N/A</v>
      </c>
      <c r="T143" s="25" t="e">
        <f t="shared" si="98"/>
        <v>#N/A</v>
      </c>
      <c r="U143" s="25" t="e">
        <f t="shared" si="118"/>
        <v>#VALUE!</v>
      </c>
      <c r="V143" s="25" t="e">
        <f t="shared" si="119"/>
        <v>#VALUE!</v>
      </c>
      <c r="W143" s="25" t="e">
        <f t="shared" si="120"/>
        <v>#VALUE!</v>
      </c>
      <c r="X143" s="26"/>
      <c r="Y143" s="85" t="e">
        <f t="shared" si="99"/>
        <v>#N/A</v>
      </c>
      <c r="Z143" s="85" t="e">
        <f t="shared" si="100"/>
        <v>#N/A</v>
      </c>
      <c r="AA143" s="85" t="e">
        <f t="shared" si="101"/>
        <v>#N/A</v>
      </c>
      <c r="AB143" s="85" t="e">
        <f t="shared" si="102"/>
        <v>#N/A</v>
      </c>
      <c r="AC143" s="85" t="e">
        <f t="shared" si="103"/>
        <v>#N/A</v>
      </c>
      <c r="AD143" s="85" t="e">
        <f t="shared" si="104"/>
        <v>#N/A</v>
      </c>
      <c r="AE143" s="85" t="e">
        <f t="shared" si="105"/>
        <v>#N/A</v>
      </c>
      <c r="AF143" s="85" t="e">
        <f t="shared" si="106"/>
        <v>#N/A</v>
      </c>
      <c r="AG143" s="85" t="e">
        <f t="shared" si="107"/>
        <v>#N/A</v>
      </c>
      <c r="AH143" s="85" t="e">
        <f t="shared" si="108"/>
        <v>#N/A</v>
      </c>
      <c r="AI143" s="85" t="e">
        <f t="shared" si="109"/>
        <v>#N/A</v>
      </c>
      <c r="AJ143" s="85" t="e">
        <f t="shared" si="110"/>
        <v>#N/A</v>
      </c>
      <c r="AK143" s="85" t="e">
        <f t="shared" si="121"/>
        <v>#VALUE!</v>
      </c>
      <c r="AL143" s="85" t="e">
        <f t="shared" si="122"/>
        <v>#VALUE!</v>
      </c>
      <c r="AM143" s="85" t="e">
        <f t="shared" si="123"/>
        <v>#VALUE!</v>
      </c>
      <c r="AN143" s="85" t="e">
        <f t="shared" si="124"/>
        <v>#N/A</v>
      </c>
      <c r="AO143" s="85" t="e">
        <f t="shared" si="111"/>
        <v>#N/A</v>
      </c>
      <c r="AP143" s="85" t="e">
        <f t="shared" si="112"/>
        <v>#N/A</v>
      </c>
      <c r="AQ143" s="85" t="e">
        <f t="shared" si="113"/>
        <v>#N/A</v>
      </c>
      <c r="AR143" s="85" t="e">
        <f t="shared" si="114"/>
        <v>#N/A</v>
      </c>
      <c r="AS143" s="85" t="e">
        <f t="shared" si="115"/>
        <v>#N/A</v>
      </c>
      <c r="AT143" s="85" t="e">
        <f t="shared" si="116"/>
        <v>#N/A</v>
      </c>
      <c r="AU143" s="85" t="e">
        <f t="shared" si="125"/>
        <v>#VALUE!</v>
      </c>
      <c r="AV143" s="85" t="e">
        <f t="shared" si="126"/>
        <v>#VALUE!</v>
      </c>
      <c r="AW143" s="85" t="e">
        <f t="shared" si="127"/>
        <v>#VALUE!</v>
      </c>
      <c r="AX143" s="25" t="e">
        <f t="shared" si="128"/>
        <v>#VALUE!</v>
      </c>
      <c r="AY143" s="25">
        <f t="shared" ref="AY143:AY206" si="130">VLOOKUP(_CTF,_Tabel6,2,FALSE)</f>
        <v>1.0169999999999999</v>
      </c>
      <c r="AZ143" s="55" t="e">
        <f t="shared" si="129"/>
        <v>#DIV/0!</v>
      </c>
    </row>
    <row r="144" spans="3:52">
      <c r="C144" s="4"/>
      <c r="D144" s="4"/>
      <c r="E144" s="4"/>
      <c r="F144" s="4"/>
      <c r="G144" s="55">
        <f t="shared" si="90"/>
        <v>-1.1208741258741391E-2</v>
      </c>
      <c r="H144" s="26"/>
      <c r="I144" s="25">
        <f>'Randament Mammo'!$I$18-4.5</f>
        <v>61.5</v>
      </c>
      <c r="J144" s="26"/>
      <c r="K144" s="25">
        <f t="shared" si="117"/>
        <v>0</v>
      </c>
      <c r="L144" s="25" t="e">
        <f>VLOOKUP(E144,'Tabele aux MGD'!B134:F144,IF(_CTF="Mo/Mo",2,IF(_CTF="Mo/Rh",3,IF(_CTF="Rh/Rh",4,5))),0)</f>
        <v>#N/A</v>
      </c>
      <c r="M144" s="25" t="e">
        <f t="shared" si="91"/>
        <v>#N/A</v>
      </c>
      <c r="N144" s="25" t="e">
        <f t="shared" si="92"/>
        <v>#N/A</v>
      </c>
      <c r="O144" s="25" t="e">
        <f t="shared" si="93"/>
        <v>#N/A</v>
      </c>
      <c r="P144" s="25" t="e">
        <f t="shared" si="94"/>
        <v>#N/A</v>
      </c>
      <c r="Q144" s="25" t="e">
        <f t="shared" si="95"/>
        <v>#N/A</v>
      </c>
      <c r="R144" s="25" t="e">
        <f t="shared" si="96"/>
        <v>#N/A</v>
      </c>
      <c r="S144" s="25" t="e">
        <f t="shared" si="97"/>
        <v>#N/A</v>
      </c>
      <c r="T144" s="25" t="e">
        <f t="shared" si="98"/>
        <v>#N/A</v>
      </c>
      <c r="U144" s="25" t="e">
        <f t="shared" si="118"/>
        <v>#VALUE!</v>
      </c>
      <c r="V144" s="25" t="e">
        <f t="shared" si="119"/>
        <v>#VALUE!</v>
      </c>
      <c r="W144" s="25" t="e">
        <f t="shared" si="120"/>
        <v>#VALUE!</v>
      </c>
      <c r="X144" s="26"/>
      <c r="Y144" s="85" t="e">
        <f t="shared" si="99"/>
        <v>#N/A</v>
      </c>
      <c r="Z144" s="85" t="e">
        <f t="shared" si="100"/>
        <v>#N/A</v>
      </c>
      <c r="AA144" s="85" t="e">
        <f t="shared" si="101"/>
        <v>#N/A</v>
      </c>
      <c r="AB144" s="85" t="e">
        <f t="shared" si="102"/>
        <v>#N/A</v>
      </c>
      <c r="AC144" s="85" t="e">
        <f t="shared" si="103"/>
        <v>#N/A</v>
      </c>
      <c r="AD144" s="85" t="e">
        <f t="shared" si="104"/>
        <v>#N/A</v>
      </c>
      <c r="AE144" s="85" t="e">
        <f t="shared" si="105"/>
        <v>#N/A</v>
      </c>
      <c r="AF144" s="85" t="e">
        <f t="shared" si="106"/>
        <v>#N/A</v>
      </c>
      <c r="AG144" s="85" t="e">
        <f t="shared" si="107"/>
        <v>#N/A</v>
      </c>
      <c r="AH144" s="85" t="e">
        <f t="shared" si="108"/>
        <v>#N/A</v>
      </c>
      <c r="AI144" s="85" t="e">
        <f t="shared" si="109"/>
        <v>#N/A</v>
      </c>
      <c r="AJ144" s="85" t="e">
        <f t="shared" si="110"/>
        <v>#N/A</v>
      </c>
      <c r="AK144" s="85" t="e">
        <f t="shared" si="121"/>
        <v>#VALUE!</v>
      </c>
      <c r="AL144" s="85" t="e">
        <f t="shared" si="122"/>
        <v>#VALUE!</v>
      </c>
      <c r="AM144" s="85" t="e">
        <f t="shared" si="123"/>
        <v>#VALUE!</v>
      </c>
      <c r="AN144" s="85" t="e">
        <f t="shared" si="124"/>
        <v>#N/A</v>
      </c>
      <c r="AO144" s="85" t="e">
        <f t="shared" si="111"/>
        <v>#N/A</v>
      </c>
      <c r="AP144" s="85" t="e">
        <f t="shared" si="112"/>
        <v>#N/A</v>
      </c>
      <c r="AQ144" s="85" t="e">
        <f t="shared" si="113"/>
        <v>#N/A</v>
      </c>
      <c r="AR144" s="85" t="e">
        <f t="shared" si="114"/>
        <v>#N/A</v>
      </c>
      <c r="AS144" s="85" t="e">
        <f t="shared" si="115"/>
        <v>#N/A</v>
      </c>
      <c r="AT144" s="85" t="e">
        <f t="shared" si="116"/>
        <v>#N/A</v>
      </c>
      <c r="AU144" s="85" t="e">
        <f t="shared" si="125"/>
        <v>#VALUE!</v>
      </c>
      <c r="AV144" s="85" t="e">
        <f t="shared" si="126"/>
        <v>#VALUE!</v>
      </c>
      <c r="AW144" s="85" t="e">
        <f t="shared" si="127"/>
        <v>#VALUE!</v>
      </c>
      <c r="AX144" s="25" t="e">
        <f t="shared" si="128"/>
        <v>#VALUE!</v>
      </c>
      <c r="AY144" s="25">
        <f t="shared" si="130"/>
        <v>1.0169999999999999</v>
      </c>
      <c r="AZ144" s="55" t="e">
        <f t="shared" si="129"/>
        <v>#DIV/0!</v>
      </c>
    </row>
    <row r="145" spans="3:52">
      <c r="C145" s="4"/>
      <c r="D145" s="4"/>
      <c r="E145" s="4"/>
      <c r="F145" s="4"/>
      <c r="G145" s="55">
        <f t="shared" si="90"/>
        <v>-1.1208741258741391E-2</v>
      </c>
      <c r="H145" s="26"/>
      <c r="I145" s="25">
        <f>'Randament Mammo'!$I$18-4.5</f>
        <v>61.5</v>
      </c>
      <c r="J145" s="26"/>
      <c r="K145" s="25">
        <f t="shared" si="117"/>
        <v>0</v>
      </c>
      <c r="L145" s="25" t="e">
        <f>VLOOKUP(E145,'Tabele aux MGD'!B135:F145,IF(_CTF="Mo/Mo",2,IF(_CTF="Mo/Rh",3,IF(_CTF="Rh/Rh",4,5))),0)</f>
        <v>#N/A</v>
      </c>
      <c r="M145" s="25" t="e">
        <f t="shared" si="91"/>
        <v>#N/A</v>
      </c>
      <c r="N145" s="25" t="e">
        <f t="shared" si="92"/>
        <v>#N/A</v>
      </c>
      <c r="O145" s="25" t="e">
        <f t="shared" si="93"/>
        <v>#N/A</v>
      </c>
      <c r="P145" s="25" t="e">
        <f t="shared" si="94"/>
        <v>#N/A</v>
      </c>
      <c r="Q145" s="25" t="e">
        <f t="shared" si="95"/>
        <v>#N/A</v>
      </c>
      <c r="R145" s="25" t="e">
        <f t="shared" si="96"/>
        <v>#N/A</v>
      </c>
      <c r="S145" s="25" t="e">
        <f t="shared" si="97"/>
        <v>#N/A</v>
      </c>
      <c r="T145" s="25" t="e">
        <f t="shared" si="98"/>
        <v>#N/A</v>
      </c>
      <c r="U145" s="25" t="e">
        <f t="shared" si="118"/>
        <v>#VALUE!</v>
      </c>
      <c r="V145" s="25" t="e">
        <f t="shared" si="119"/>
        <v>#VALUE!</v>
      </c>
      <c r="W145" s="25" t="e">
        <f t="shared" si="120"/>
        <v>#VALUE!</v>
      </c>
      <c r="X145" s="26"/>
      <c r="Y145" s="85" t="e">
        <f t="shared" si="99"/>
        <v>#N/A</v>
      </c>
      <c r="Z145" s="85" t="e">
        <f t="shared" si="100"/>
        <v>#N/A</v>
      </c>
      <c r="AA145" s="85" t="e">
        <f t="shared" si="101"/>
        <v>#N/A</v>
      </c>
      <c r="AB145" s="85" t="e">
        <f t="shared" si="102"/>
        <v>#N/A</v>
      </c>
      <c r="AC145" s="85" t="e">
        <f t="shared" si="103"/>
        <v>#N/A</v>
      </c>
      <c r="AD145" s="85" t="e">
        <f t="shared" si="104"/>
        <v>#N/A</v>
      </c>
      <c r="AE145" s="85" t="e">
        <f t="shared" si="105"/>
        <v>#N/A</v>
      </c>
      <c r="AF145" s="85" t="e">
        <f t="shared" si="106"/>
        <v>#N/A</v>
      </c>
      <c r="AG145" s="85" t="e">
        <f t="shared" si="107"/>
        <v>#N/A</v>
      </c>
      <c r="AH145" s="85" t="e">
        <f t="shared" si="108"/>
        <v>#N/A</v>
      </c>
      <c r="AI145" s="85" t="e">
        <f t="shared" si="109"/>
        <v>#N/A</v>
      </c>
      <c r="AJ145" s="85" t="e">
        <f t="shared" si="110"/>
        <v>#N/A</v>
      </c>
      <c r="AK145" s="85" t="e">
        <f t="shared" si="121"/>
        <v>#VALUE!</v>
      </c>
      <c r="AL145" s="85" t="e">
        <f t="shared" si="122"/>
        <v>#VALUE!</v>
      </c>
      <c r="AM145" s="85" t="e">
        <f t="shared" si="123"/>
        <v>#VALUE!</v>
      </c>
      <c r="AN145" s="85" t="e">
        <f t="shared" si="124"/>
        <v>#N/A</v>
      </c>
      <c r="AO145" s="85" t="e">
        <f t="shared" si="111"/>
        <v>#N/A</v>
      </c>
      <c r="AP145" s="85" t="e">
        <f t="shared" si="112"/>
        <v>#N/A</v>
      </c>
      <c r="AQ145" s="85" t="e">
        <f t="shared" si="113"/>
        <v>#N/A</v>
      </c>
      <c r="AR145" s="85" t="e">
        <f t="shared" si="114"/>
        <v>#N/A</v>
      </c>
      <c r="AS145" s="85" t="e">
        <f t="shared" si="115"/>
        <v>#N/A</v>
      </c>
      <c r="AT145" s="85" t="e">
        <f t="shared" si="116"/>
        <v>#N/A</v>
      </c>
      <c r="AU145" s="85" t="e">
        <f t="shared" si="125"/>
        <v>#VALUE!</v>
      </c>
      <c r="AV145" s="85" t="e">
        <f t="shared" si="126"/>
        <v>#VALUE!</v>
      </c>
      <c r="AW145" s="85" t="e">
        <f t="shared" si="127"/>
        <v>#VALUE!</v>
      </c>
      <c r="AX145" s="25" t="e">
        <f t="shared" si="128"/>
        <v>#VALUE!</v>
      </c>
      <c r="AY145" s="25">
        <f t="shared" si="130"/>
        <v>1.0169999999999999</v>
      </c>
      <c r="AZ145" s="55" t="e">
        <f t="shared" si="129"/>
        <v>#DIV/0!</v>
      </c>
    </row>
    <row r="146" spans="3:52">
      <c r="C146" s="4"/>
      <c r="D146" s="4"/>
      <c r="E146" s="4"/>
      <c r="F146" s="4"/>
      <c r="G146" s="55">
        <f t="shared" si="90"/>
        <v>-1.1208741258741391E-2</v>
      </c>
      <c r="H146" s="26"/>
      <c r="I146" s="25">
        <f>'Randament Mammo'!$I$18-4.5</f>
        <v>61.5</v>
      </c>
      <c r="J146" s="26"/>
      <c r="K146" s="25">
        <f t="shared" si="117"/>
        <v>0</v>
      </c>
      <c r="L146" s="25" t="e">
        <f>VLOOKUP(E146,'Tabele aux MGD'!B136:F146,IF(_CTF="Mo/Mo",2,IF(_CTF="Mo/Rh",3,IF(_CTF="Rh/Rh",4,5))),0)</f>
        <v>#N/A</v>
      </c>
      <c r="M146" s="25" t="e">
        <f t="shared" si="91"/>
        <v>#N/A</v>
      </c>
      <c r="N146" s="25" t="e">
        <f t="shared" si="92"/>
        <v>#N/A</v>
      </c>
      <c r="O146" s="25" t="e">
        <f t="shared" si="93"/>
        <v>#N/A</v>
      </c>
      <c r="P146" s="25" t="e">
        <f t="shared" si="94"/>
        <v>#N/A</v>
      </c>
      <c r="Q146" s="25" t="e">
        <f t="shared" si="95"/>
        <v>#N/A</v>
      </c>
      <c r="R146" s="25" t="e">
        <f t="shared" si="96"/>
        <v>#N/A</v>
      </c>
      <c r="S146" s="25" t="e">
        <f t="shared" si="97"/>
        <v>#N/A</v>
      </c>
      <c r="T146" s="25" t="e">
        <f t="shared" si="98"/>
        <v>#N/A</v>
      </c>
      <c r="U146" s="25" t="e">
        <f t="shared" si="118"/>
        <v>#VALUE!</v>
      </c>
      <c r="V146" s="25" t="e">
        <f t="shared" si="119"/>
        <v>#VALUE!</v>
      </c>
      <c r="W146" s="25" t="e">
        <f t="shared" si="120"/>
        <v>#VALUE!</v>
      </c>
      <c r="X146" s="26"/>
      <c r="Y146" s="85" t="e">
        <f t="shared" si="99"/>
        <v>#N/A</v>
      </c>
      <c r="Z146" s="85" t="e">
        <f t="shared" si="100"/>
        <v>#N/A</v>
      </c>
      <c r="AA146" s="85" t="e">
        <f t="shared" si="101"/>
        <v>#N/A</v>
      </c>
      <c r="AB146" s="85" t="e">
        <f t="shared" si="102"/>
        <v>#N/A</v>
      </c>
      <c r="AC146" s="85" t="e">
        <f t="shared" si="103"/>
        <v>#N/A</v>
      </c>
      <c r="AD146" s="85" t="e">
        <f t="shared" si="104"/>
        <v>#N/A</v>
      </c>
      <c r="AE146" s="85" t="e">
        <f t="shared" si="105"/>
        <v>#N/A</v>
      </c>
      <c r="AF146" s="85" t="e">
        <f t="shared" si="106"/>
        <v>#N/A</v>
      </c>
      <c r="AG146" s="85" t="e">
        <f t="shared" si="107"/>
        <v>#N/A</v>
      </c>
      <c r="AH146" s="85" t="e">
        <f t="shared" si="108"/>
        <v>#N/A</v>
      </c>
      <c r="AI146" s="85" t="e">
        <f t="shared" si="109"/>
        <v>#N/A</v>
      </c>
      <c r="AJ146" s="85" t="e">
        <f t="shared" si="110"/>
        <v>#N/A</v>
      </c>
      <c r="AK146" s="85" t="e">
        <f t="shared" si="121"/>
        <v>#VALUE!</v>
      </c>
      <c r="AL146" s="85" t="e">
        <f t="shared" si="122"/>
        <v>#VALUE!</v>
      </c>
      <c r="AM146" s="85" t="e">
        <f t="shared" si="123"/>
        <v>#VALUE!</v>
      </c>
      <c r="AN146" s="85" t="e">
        <f t="shared" si="124"/>
        <v>#N/A</v>
      </c>
      <c r="AO146" s="85" t="e">
        <f t="shared" si="111"/>
        <v>#N/A</v>
      </c>
      <c r="AP146" s="85" t="e">
        <f t="shared" si="112"/>
        <v>#N/A</v>
      </c>
      <c r="AQ146" s="85" t="e">
        <f t="shared" si="113"/>
        <v>#N/A</v>
      </c>
      <c r="AR146" s="85" t="e">
        <f t="shared" si="114"/>
        <v>#N/A</v>
      </c>
      <c r="AS146" s="85" t="e">
        <f t="shared" si="115"/>
        <v>#N/A</v>
      </c>
      <c r="AT146" s="85" t="e">
        <f t="shared" si="116"/>
        <v>#N/A</v>
      </c>
      <c r="AU146" s="85" t="e">
        <f t="shared" si="125"/>
        <v>#VALUE!</v>
      </c>
      <c r="AV146" s="85" t="e">
        <f t="shared" si="126"/>
        <v>#VALUE!</v>
      </c>
      <c r="AW146" s="85" t="e">
        <f t="shared" si="127"/>
        <v>#VALUE!</v>
      </c>
      <c r="AX146" s="25" t="e">
        <f t="shared" si="128"/>
        <v>#VALUE!</v>
      </c>
      <c r="AY146" s="25">
        <f t="shared" si="130"/>
        <v>1.0169999999999999</v>
      </c>
      <c r="AZ146" s="55" t="e">
        <f t="shared" si="129"/>
        <v>#DIV/0!</v>
      </c>
    </row>
    <row r="147" spans="3:52">
      <c r="C147" s="4"/>
      <c r="D147" s="4"/>
      <c r="E147" s="4"/>
      <c r="F147" s="4"/>
      <c r="G147" s="55">
        <f t="shared" si="90"/>
        <v>-1.1208741258741391E-2</v>
      </c>
      <c r="H147" s="26"/>
      <c r="I147" s="25">
        <f>'Randament Mammo'!$I$18-4.5</f>
        <v>61.5</v>
      </c>
      <c r="J147" s="26"/>
      <c r="K147" s="25">
        <f t="shared" si="117"/>
        <v>0</v>
      </c>
      <c r="L147" s="25" t="e">
        <f>VLOOKUP(E147,'Tabele aux MGD'!B137:F147,IF(_CTF="Mo/Mo",2,IF(_CTF="Mo/Rh",3,IF(_CTF="Rh/Rh",4,5))),0)</f>
        <v>#N/A</v>
      </c>
      <c r="M147" s="25" t="e">
        <f t="shared" si="91"/>
        <v>#N/A</v>
      </c>
      <c r="N147" s="25" t="e">
        <f t="shared" si="92"/>
        <v>#N/A</v>
      </c>
      <c r="O147" s="25" t="e">
        <f t="shared" si="93"/>
        <v>#N/A</v>
      </c>
      <c r="P147" s="25" t="e">
        <f t="shared" si="94"/>
        <v>#N/A</v>
      </c>
      <c r="Q147" s="25" t="e">
        <f t="shared" si="95"/>
        <v>#N/A</v>
      </c>
      <c r="R147" s="25" t="e">
        <f t="shared" si="96"/>
        <v>#N/A</v>
      </c>
      <c r="S147" s="25" t="e">
        <f t="shared" si="97"/>
        <v>#N/A</v>
      </c>
      <c r="T147" s="25" t="e">
        <f t="shared" si="98"/>
        <v>#N/A</v>
      </c>
      <c r="U147" s="25" t="e">
        <f t="shared" si="118"/>
        <v>#VALUE!</v>
      </c>
      <c r="V147" s="25" t="e">
        <f t="shared" si="119"/>
        <v>#VALUE!</v>
      </c>
      <c r="W147" s="25" t="e">
        <f t="shared" si="120"/>
        <v>#VALUE!</v>
      </c>
      <c r="X147" s="26"/>
      <c r="Y147" s="85" t="e">
        <f t="shared" si="99"/>
        <v>#N/A</v>
      </c>
      <c r="Z147" s="85" t="e">
        <f t="shared" si="100"/>
        <v>#N/A</v>
      </c>
      <c r="AA147" s="85" t="e">
        <f t="shared" si="101"/>
        <v>#N/A</v>
      </c>
      <c r="AB147" s="85" t="e">
        <f t="shared" si="102"/>
        <v>#N/A</v>
      </c>
      <c r="AC147" s="85" t="e">
        <f t="shared" si="103"/>
        <v>#N/A</v>
      </c>
      <c r="AD147" s="85" t="e">
        <f t="shared" si="104"/>
        <v>#N/A</v>
      </c>
      <c r="AE147" s="85" t="e">
        <f t="shared" si="105"/>
        <v>#N/A</v>
      </c>
      <c r="AF147" s="85" t="e">
        <f t="shared" si="106"/>
        <v>#N/A</v>
      </c>
      <c r="AG147" s="85" t="e">
        <f t="shared" si="107"/>
        <v>#N/A</v>
      </c>
      <c r="AH147" s="85" t="e">
        <f t="shared" si="108"/>
        <v>#N/A</v>
      </c>
      <c r="AI147" s="85" t="e">
        <f t="shared" si="109"/>
        <v>#N/A</v>
      </c>
      <c r="AJ147" s="85" t="e">
        <f t="shared" si="110"/>
        <v>#N/A</v>
      </c>
      <c r="AK147" s="85" t="e">
        <f t="shared" si="121"/>
        <v>#VALUE!</v>
      </c>
      <c r="AL147" s="85" t="e">
        <f t="shared" si="122"/>
        <v>#VALUE!</v>
      </c>
      <c r="AM147" s="85" t="e">
        <f t="shared" si="123"/>
        <v>#VALUE!</v>
      </c>
      <c r="AN147" s="85" t="e">
        <f t="shared" si="124"/>
        <v>#N/A</v>
      </c>
      <c r="AO147" s="85" t="e">
        <f t="shared" si="111"/>
        <v>#N/A</v>
      </c>
      <c r="AP147" s="85" t="e">
        <f t="shared" si="112"/>
        <v>#N/A</v>
      </c>
      <c r="AQ147" s="85" t="e">
        <f t="shared" si="113"/>
        <v>#N/A</v>
      </c>
      <c r="AR147" s="85" t="e">
        <f t="shared" si="114"/>
        <v>#N/A</v>
      </c>
      <c r="AS147" s="85" t="e">
        <f t="shared" si="115"/>
        <v>#N/A</v>
      </c>
      <c r="AT147" s="85" t="e">
        <f t="shared" si="116"/>
        <v>#N/A</v>
      </c>
      <c r="AU147" s="85" t="e">
        <f t="shared" si="125"/>
        <v>#VALUE!</v>
      </c>
      <c r="AV147" s="85" t="e">
        <f t="shared" si="126"/>
        <v>#VALUE!</v>
      </c>
      <c r="AW147" s="85" t="e">
        <f t="shared" si="127"/>
        <v>#VALUE!</v>
      </c>
      <c r="AX147" s="25" t="e">
        <f t="shared" si="128"/>
        <v>#VALUE!</v>
      </c>
      <c r="AY147" s="25">
        <f t="shared" si="130"/>
        <v>1.0169999999999999</v>
      </c>
      <c r="AZ147" s="55" t="e">
        <f t="shared" si="129"/>
        <v>#DIV/0!</v>
      </c>
    </row>
    <row r="148" spans="3:52">
      <c r="C148" s="4"/>
      <c r="D148" s="4"/>
      <c r="E148" s="4"/>
      <c r="F148" s="4"/>
      <c r="G148" s="55">
        <f t="shared" si="90"/>
        <v>-1.1208741258741391E-2</v>
      </c>
      <c r="H148" s="26"/>
      <c r="I148" s="25">
        <f>'Randament Mammo'!$I$18-4.5</f>
        <v>61.5</v>
      </c>
      <c r="J148" s="26"/>
      <c r="K148" s="25">
        <f t="shared" si="117"/>
        <v>0</v>
      </c>
      <c r="L148" s="25" t="e">
        <f>VLOOKUP(E148,'Tabele aux MGD'!B138:F148,IF(_CTF="Mo/Mo",2,IF(_CTF="Mo/Rh",3,IF(_CTF="Rh/Rh",4,5))),0)</f>
        <v>#N/A</v>
      </c>
      <c r="M148" s="25" t="e">
        <f t="shared" si="91"/>
        <v>#N/A</v>
      </c>
      <c r="N148" s="25" t="e">
        <f t="shared" si="92"/>
        <v>#N/A</v>
      </c>
      <c r="O148" s="25" t="e">
        <f t="shared" si="93"/>
        <v>#N/A</v>
      </c>
      <c r="P148" s="25" t="e">
        <f t="shared" si="94"/>
        <v>#N/A</v>
      </c>
      <c r="Q148" s="25" t="e">
        <f t="shared" si="95"/>
        <v>#N/A</v>
      </c>
      <c r="R148" s="25" t="e">
        <f t="shared" si="96"/>
        <v>#N/A</v>
      </c>
      <c r="S148" s="25" t="e">
        <f t="shared" si="97"/>
        <v>#N/A</v>
      </c>
      <c r="T148" s="25" t="e">
        <f t="shared" si="98"/>
        <v>#N/A</v>
      </c>
      <c r="U148" s="25" t="e">
        <f t="shared" si="118"/>
        <v>#VALUE!</v>
      </c>
      <c r="V148" s="25" t="e">
        <f t="shared" si="119"/>
        <v>#VALUE!</v>
      </c>
      <c r="W148" s="25" t="e">
        <f t="shared" si="120"/>
        <v>#VALUE!</v>
      </c>
      <c r="X148" s="26"/>
      <c r="Y148" s="85" t="e">
        <f t="shared" si="99"/>
        <v>#N/A</v>
      </c>
      <c r="Z148" s="85" t="e">
        <f t="shared" si="100"/>
        <v>#N/A</v>
      </c>
      <c r="AA148" s="85" t="e">
        <f t="shared" si="101"/>
        <v>#N/A</v>
      </c>
      <c r="AB148" s="85" t="e">
        <f t="shared" si="102"/>
        <v>#N/A</v>
      </c>
      <c r="AC148" s="85" t="e">
        <f t="shared" si="103"/>
        <v>#N/A</v>
      </c>
      <c r="AD148" s="85" t="e">
        <f t="shared" si="104"/>
        <v>#N/A</v>
      </c>
      <c r="AE148" s="85" t="e">
        <f t="shared" si="105"/>
        <v>#N/A</v>
      </c>
      <c r="AF148" s="85" t="e">
        <f t="shared" si="106"/>
        <v>#N/A</v>
      </c>
      <c r="AG148" s="85" t="e">
        <f t="shared" si="107"/>
        <v>#N/A</v>
      </c>
      <c r="AH148" s="85" t="e">
        <f t="shared" si="108"/>
        <v>#N/A</v>
      </c>
      <c r="AI148" s="85" t="e">
        <f t="shared" si="109"/>
        <v>#N/A</v>
      </c>
      <c r="AJ148" s="85" t="e">
        <f t="shared" si="110"/>
        <v>#N/A</v>
      </c>
      <c r="AK148" s="85" t="e">
        <f t="shared" si="121"/>
        <v>#VALUE!</v>
      </c>
      <c r="AL148" s="85" t="e">
        <f t="shared" si="122"/>
        <v>#VALUE!</v>
      </c>
      <c r="AM148" s="85" t="e">
        <f t="shared" si="123"/>
        <v>#VALUE!</v>
      </c>
      <c r="AN148" s="85" t="e">
        <f t="shared" si="124"/>
        <v>#N/A</v>
      </c>
      <c r="AO148" s="85" t="e">
        <f t="shared" si="111"/>
        <v>#N/A</v>
      </c>
      <c r="AP148" s="85" t="e">
        <f t="shared" si="112"/>
        <v>#N/A</v>
      </c>
      <c r="AQ148" s="85" t="e">
        <f t="shared" si="113"/>
        <v>#N/A</v>
      </c>
      <c r="AR148" s="85" t="e">
        <f t="shared" si="114"/>
        <v>#N/A</v>
      </c>
      <c r="AS148" s="85" t="e">
        <f t="shared" si="115"/>
        <v>#N/A</v>
      </c>
      <c r="AT148" s="85" t="e">
        <f t="shared" si="116"/>
        <v>#N/A</v>
      </c>
      <c r="AU148" s="85" t="e">
        <f t="shared" si="125"/>
        <v>#VALUE!</v>
      </c>
      <c r="AV148" s="85" t="e">
        <f t="shared" si="126"/>
        <v>#VALUE!</v>
      </c>
      <c r="AW148" s="85" t="e">
        <f t="shared" si="127"/>
        <v>#VALUE!</v>
      </c>
      <c r="AX148" s="25" t="e">
        <f t="shared" si="128"/>
        <v>#VALUE!</v>
      </c>
      <c r="AY148" s="25">
        <f t="shared" si="130"/>
        <v>1.0169999999999999</v>
      </c>
      <c r="AZ148" s="55" t="e">
        <f t="shared" si="129"/>
        <v>#DIV/0!</v>
      </c>
    </row>
    <row r="149" spans="3:52">
      <c r="C149" s="4"/>
      <c r="D149" s="4"/>
      <c r="E149" s="4"/>
      <c r="F149" s="4"/>
      <c r="G149" s="55">
        <f t="shared" si="90"/>
        <v>-1.1208741258741391E-2</v>
      </c>
      <c r="H149" s="26"/>
      <c r="I149" s="25">
        <f>'Randament Mammo'!$I$18-4.5</f>
        <v>61.5</v>
      </c>
      <c r="J149" s="26"/>
      <c r="K149" s="25">
        <f t="shared" si="117"/>
        <v>0</v>
      </c>
      <c r="L149" s="25" t="e">
        <f>VLOOKUP(E149,'Tabele aux MGD'!B139:F149,IF(_CTF="Mo/Mo",2,IF(_CTF="Mo/Rh",3,IF(_CTF="Rh/Rh",4,5))),0)</f>
        <v>#N/A</v>
      </c>
      <c r="M149" s="25" t="e">
        <f t="shared" si="91"/>
        <v>#N/A</v>
      </c>
      <c r="N149" s="25" t="e">
        <f t="shared" si="92"/>
        <v>#N/A</v>
      </c>
      <c r="O149" s="25" t="e">
        <f t="shared" si="93"/>
        <v>#N/A</v>
      </c>
      <c r="P149" s="25" t="e">
        <f t="shared" si="94"/>
        <v>#N/A</v>
      </c>
      <c r="Q149" s="25" t="e">
        <f t="shared" si="95"/>
        <v>#N/A</v>
      </c>
      <c r="R149" s="25" t="e">
        <f t="shared" si="96"/>
        <v>#N/A</v>
      </c>
      <c r="S149" s="25" t="e">
        <f t="shared" si="97"/>
        <v>#N/A</v>
      </c>
      <c r="T149" s="25" t="e">
        <f t="shared" si="98"/>
        <v>#N/A</v>
      </c>
      <c r="U149" s="25" t="e">
        <f t="shared" si="118"/>
        <v>#VALUE!</v>
      </c>
      <c r="V149" s="25" t="e">
        <f t="shared" si="119"/>
        <v>#VALUE!</v>
      </c>
      <c r="W149" s="25" t="e">
        <f t="shared" si="120"/>
        <v>#VALUE!</v>
      </c>
      <c r="X149" s="26"/>
      <c r="Y149" s="85" t="e">
        <f t="shared" si="99"/>
        <v>#N/A</v>
      </c>
      <c r="Z149" s="85" t="e">
        <f t="shared" si="100"/>
        <v>#N/A</v>
      </c>
      <c r="AA149" s="85" t="e">
        <f t="shared" si="101"/>
        <v>#N/A</v>
      </c>
      <c r="AB149" s="85" t="e">
        <f t="shared" si="102"/>
        <v>#N/A</v>
      </c>
      <c r="AC149" s="85" t="e">
        <f t="shared" si="103"/>
        <v>#N/A</v>
      </c>
      <c r="AD149" s="85" t="e">
        <f t="shared" si="104"/>
        <v>#N/A</v>
      </c>
      <c r="AE149" s="85" t="e">
        <f t="shared" si="105"/>
        <v>#N/A</v>
      </c>
      <c r="AF149" s="85" t="e">
        <f t="shared" si="106"/>
        <v>#N/A</v>
      </c>
      <c r="AG149" s="85" t="e">
        <f t="shared" si="107"/>
        <v>#N/A</v>
      </c>
      <c r="AH149" s="85" t="e">
        <f t="shared" si="108"/>
        <v>#N/A</v>
      </c>
      <c r="AI149" s="85" t="e">
        <f t="shared" si="109"/>
        <v>#N/A</v>
      </c>
      <c r="AJ149" s="85" t="e">
        <f t="shared" si="110"/>
        <v>#N/A</v>
      </c>
      <c r="AK149" s="85" t="e">
        <f t="shared" si="121"/>
        <v>#VALUE!</v>
      </c>
      <c r="AL149" s="85" t="e">
        <f t="shared" si="122"/>
        <v>#VALUE!</v>
      </c>
      <c r="AM149" s="85" t="e">
        <f t="shared" si="123"/>
        <v>#VALUE!</v>
      </c>
      <c r="AN149" s="85" t="e">
        <f t="shared" si="124"/>
        <v>#N/A</v>
      </c>
      <c r="AO149" s="85" t="e">
        <f t="shared" si="111"/>
        <v>#N/A</v>
      </c>
      <c r="AP149" s="85" t="e">
        <f t="shared" si="112"/>
        <v>#N/A</v>
      </c>
      <c r="AQ149" s="85" t="e">
        <f t="shared" si="113"/>
        <v>#N/A</v>
      </c>
      <c r="AR149" s="85" t="e">
        <f t="shared" si="114"/>
        <v>#N/A</v>
      </c>
      <c r="AS149" s="85" t="e">
        <f t="shared" si="115"/>
        <v>#N/A</v>
      </c>
      <c r="AT149" s="85" t="e">
        <f t="shared" si="116"/>
        <v>#N/A</v>
      </c>
      <c r="AU149" s="85" t="e">
        <f t="shared" si="125"/>
        <v>#VALUE!</v>
      </c>
      <c r="AV149" s="85" t="e">
        <f t="shared" si="126"/>
        <v>#VALUE!</v>
      </c>
      <c r="AW149" s="85" t="e">
        <f t="shared" si="127"/>
        <v>#VALUE!</v>
      </c>
      <c r="AX149" s="25" t="e">
        <f t="shared" si="128"/>
        <v>#VALUE!</v>
      </c>
      <c r="AY149" s="25">
        <f t="shared" si="130"/>
        <v>1.0169999999999999</v>
      </c>
      <c r="AZ149" s="55" t="e">
        <f t="shared" si="129"/>
        <v>#DIV/0!</v>
      </c>
    </row>
    <row r="150" spans="3:52">
      <c r="C150" s="4"/>
      <c r="D150" s="4"/>
      <c r="E150" s="4"/>
      <c r="F150" s="4"/>
      <c r="G150" s="55">
        <f t="shared" si="90"/>
        <v>-1.1208741258741391E-2</v>
      </c>
      <c r="H150" s="26"/>
      <c r="I150" s="25">
        <f>'Randament Mammo'!$I$18-4.5</f>
        <v>61.5</v>
      </c>
      <c r="J150" s="26"/>
      <c r="K150" s="25">
        <f t="shared" si="117"/>
        <v>0</v>
      </c>
      <c r="L150" s="25" t="e">
        <f>VLOOKUP(E150,'Tabele aux MGD'!B140:F150,IF(_CTF="Mo/Mo",2,IF(_CTF="Mo/Rh",3,IF(_CTF="Rh/Rh",4,5))),0)</f>
        <v>#N/A</v>
      </c>
      <c r="M150" s="25" t="e">
        <f t="shared" si="91"/>
        <v>#N/A</v>
      </c>
      <c r="N150" s="25" t="e">
        <f t="shared" si="92"/>
        <v>#N/A</v>
      </c>
      <c r="O150" s="25" t="e">
        <f t="shared" si="93"/>
        <v>#N/A</v>
      </c>
      <c r="P150" s="25" t="e">
        <f t="shared" si="94"/>
        <v>#N/A</v>
      </c>
      <c r="Q150" s="25" t="e">
        <f t="shared" si="95"/>
        <v>#N/A</v>
      </c>
      <c r="R150" s="25" t="e">
        <f t="shared" si="96"/>
        <v>#N/A</v>
      </c>
      <c r="S150" s="25" t="e">
        <f t="shared" si="97"/>
        <v>#N/A</v>
      </c>
      <c r="T150" s="25" t="e">
        <f t="shared" si="98"/>
        <v>#N/A</v>
      </c>
      <c r="U150" s="25" t="e">
        <f t="shared" si="118"/>
        <v>#VALUE!</v>
      </c>
      <c r="V150" s="25" t="e">
        <f t="shared" si="119"/>
        <v>#VALUE!</v>
      </c>
      <c r="W150" s="25" t="e">
        <f t="shared" si="120"/>
        <v>#VALUE!</v>
      </c>
      <c r="X150" s="26"/>
      <c r="Y150" s="85" t="e">
        <f t="shared" si="99"/>
        <v>#N/A</v>
      </c>
      <c r="Z150" s="85" t="e">
        <f t="shared" si="100"/>
        <v>#N/A</v>
      </c>
      <c r="AA150" s="85" t="e">
        <f t="shared" si="101"/>
        <v>#N/A</v>
      </c>
      <c r="AB150" s="85" t="e">
        <f t="shared" si="102"/>
        <v>#N/A</v>
      </c>
      <c r="AC150" s="85" t="e">
        <f t="shared" si="103"/>
        <v>#N/A</v>
      </c>
      <c r="AD150" s="85" t="e">
        <f t="shared" si="104"/>
        <v>#N/A</v>
      </c>
      <c r="AE150" s="85" t="e">
        <f t="shared" si="105"/>
        <v>#N/A</v>
      </c>
      <c r="AF150" s="85" t="e">
        <f t="shared" si="106"/>
        <v>#N/A</v>
      </c>
      <c r="AG150" s="85" t="e">
        <f t="shared" si="107"/>
        <v>#N/A</v>
      </c>
      <c r="AH150" s="85" t="e">
        <f t="shared" si="108"/>
        <v>#N/A</v>
      </c>
      <c r="AI150" s="85" t="e">
        <f t="shared" si="109"/>
        <v>#N/A</v>
      </c>
      <c r="AJ150" s="85" t="e">
        <f t="shared" si="110"/>
        <v>#N/A</v>
      </c>
      <c r="AK150" s="85" t="e">
        <f t="shared" si="121"/>
        <v>#VALUE!</v>
      </c>
      <c r="AL150" s="85" t="e">
        <f t="shared" si="122"/>
        <v>#VALUE!</v>
      </c>
      <c r="AM150" s="85" t="e">
        <f t="shared" si="123"/>
        <v>#VALUE!</v>
      </c>
      <c r="AN150" s="85" t="e">
        <f t="shared" si="124"/>
        <v>#N/A</v>
      </c>
      <c r="AO150" s="85" t="e">
        <f t="shared" si="111"/>
        <v>#N/A</v>
      </c>
      <c r="AP150" s="85" t="e">
        <f t="shared" si="112"/>
        <v>#N/A</v>
      </c>
      <c r="AQ150" s="85" t="e">
        <f t="shared" si="113"/>
        <v>#N/A</v>
      </c>
      <c r="AR150" s="85" t="e">
        <f t="shared" si="114"/>
        <v>#N/A</v>
      </c>
      <c r="AS150" s="85" t="e">
        <f t="shared" si="115"/>
        <v>#N/A</v>
      </c>
      <c r="AT150" s="85" t="e">
        <f t="shared" si="116"/>
        <v>#N/A</v>
      </c>
      <c r="AU150" s="85" t="e">
        <f t="shared" si="125"/>
        <v>#VALUE!</v>
      </c>
      <c r="AV150" s="85" t="e">
        <f t="shared" si="126"/>
        <v>#VALUE!</v>
      </c>
      <c r="AW150" s="85" t="e">
        <f t="shared" si="127"/>
        <v>#VALUE!</v>
      </c>
      <c r="AX150" s="25" t="e">
        <f t="shared" si="128"/>
        <v>#VALUE!</v>
      </c>
      <c r="AY150" s="25">
        <f t="shared" si="130"/>
        <v>1.0169999999999999</v>
      </c>
      <c r="AZ150" s="55" t="e">
        <f t="shared" si="129"/>
        <v>#DIV/0!</v>
      </c>
    </row>
    <row r="151" spans="3:52">
      <c r="C151" s="4"/>
      <c r="D151" s="4"/>
      <c r="E151" s="4"/>
      <c r="F151" s="4"/>
      <c r="G151" s="55">
        <f t="shared" ref="G151:G214" si="131">MGD_A*E151^2+MGD_B*E151+MGD_C</f>
        <v>-1.1208741258741391E-2</v>
      </c>
      <c r="H151" s="26"/>
      <c r="I151" s="25">
        <f>'Randament Mammo'!$I$18-4.5</f>
        <v>61.5</v>
      </c>
      <c r="J151" s="26"/>
      <c r="K151" s="25">
        <f t="shared" si="117"/>
        <v>0</v>
      </c>
      <c r="L151" s="25" t="e">
        <f>VLOOKUP(E151,'Tabele aux MGD'!B141:F151,IF(_CTF="Mo/Mo",2,IF(_CTF="Mo/Rh",3,IF(_CTF="Rh/Rh",4,5))),0)</f>
        <v>#N/A</v>
      </c>
      <c r="M151" s="25" t="e">
        <f t="shared" ref="M151:M214" si="132">INDEX(_Tabel4,1,MATCH(J151,_Tabel4_Col))</f>
        <v>#N/A</v>
      </c>
      <c r="N151" s="25" t="e">
        <f t="shared" ref="N151:N214" si="133">INDEX(_Tabel4,1,IF(MATCH(J151,_Tabel4_Col)=9,9,MATCH(J151,_Tabel4_Col)+1))</f>
        <v>#N/A</v>
      </c>
      <c r="O151" s="25" t="e">
        <f t="shared" ref="O151:O214" si="134">INDEX(_Tabel4,MATCH(L151,_Tabel4_Rd),1)</f>
        <v>#N/A</v>
      </c>
      <c r="P151" s="25" t="e">
        <f t="shared" ref="P151:P214" si="135">INDEX(_Tabel4,IF(MATCH(L151,_Tabel4_Rd)=10,10,MATCH(L151,_Tabel4_Rd)+1),1)</f>
        <v>#N/A</v>
      </c>
      <c r="Q151" s="25" t="e">
        <f t="shared" ref="Q151:Q214" si="136">INDEX(_Tabel4,MATCH(L151,_Tabel4_Rd),MATCH(J151,_Tabel4_Col))</f>
        <v>#N/A</v>
      </c>
      <c r="R151" s="25" t="e">
        <f t="shared" ref="R151:R214" si="137">INDEX(_Tabel4,MATCH(L151,_Tabel4_Rd),IF(MATCH(J151,_Tabel4_Col)=9,9,MATCH(J151,_Tabel4_Col)+1))</f>
        <v>#N/A</v>
      </c>
      <c r="S151" s="25" t="e">
        <f t="shared" ref="S151:S214" si="138">INDEX(_Tabel4,IF(MATCH(L151,_Tabel4_Rd)=10,10,MATCH(L151,_Tabel4_Rd)+1),MATCH(J151,_Tabel4_Col))</f>
        <v>#N/A</v>
      </c>
      <c r="T151" s="25" t="e">
        <f t="shared" ref="T151:T214" si="139">INDEX(_Tabel4,IF(MATCH(L151,_Tabel4_Rd)=10,10,MATCH(L151,_Tabel4_Rd)+1),IF(MATCH(J151,_Tabel4_Col)=9,9,MATCH(J151,_Tabel4_Col)+1))</f>
        <v>#N/A</v>
      </c>
      <c r="U151" s="25" t="e">
        <f t="shared" si="118"/>
        <v>#VALUE!</v>
      </c>
      <c r="V151" s="25" t="e">
        <f t="shared" si="119"/>
        <v>#VALUE!</v>
      </c>
      <c r="W151" s="25" t="e">
        <f t="shared" si="120"/>
        <v>#VALUE!</v>
      </c>
      <c r="X151" s="26"/>
      <c r="Y151" s="85" t="e">
        <f t="shared" ref="Y151:Y214" si="140">VLOOKUP(L151,_Tabel5,1,TRUE)</f>
        <v>#N/A</v>
      </c>
      <c r="Z151" s="85" t="e">
        <f t="shared" ref="Z151:Z214" si="141">MATCH(L151,_Tabel5_Col_HVL,1)-9</f>
        <v>#N/A</v>
      </c>
      <c r="AA151" s="85" t="e">
        <f t="shared" ref="AA151:AA214" si="142">MATCH(J151,_Tabel5_Col_d,1)+Z151-1</f>
        <v>#N/A</v>
      </c>
      <c r="AB151" s="85" t="e">
        <f t="shared" ref="AB151:AB214" si="143">IF(MATCH(J151,_Tabel5_Col_d,1)=10,AA151,AA151+1)</f>
        <v>#N/A</v>
      </c>
      <c r="AC151" s="85" t="e">
        <f t="shared" ref="AC151:AC214" si="144">INDEX(_Tabel5_Col_dtot,AA151)</f>
        <v>#N/A</v>
      </c>
      <c r="AD151" s="85" t="e">
        <f t="shared" ref="AD151:AD214" si="145">INDEX(_Tabel5_Col_dtot,AB151)</f>
        <v>#N/A</v>
      </c>
      <c r="AE151" s="85" t="e">
        <f t="shared" ref="AE151:AE214" si="146">HLOOKUP(X151,_Tabel5_g,1,TRUE)</f>
        <v>#N/A</v>
      </c>
      <c r="AF151" s="85" t="e">
        <f t="shared" ref="AF151:AF214" si="147">INDEX(_Tabel5_Rand_gl,1,IF(X151=100,5,MATCH(AE151,_Tabel5_Rand_gl,0)+1))</f>
        <v>#N/A</v>
      </c>
      <c r="AG151" s="85" t="e">
        <f t="shared" ref="AG151:AG214" si="148">HLOOKUP(AE151,_Tabel5_g,AA151+1,TRUE)</f>
        <v>#N/A</v>
      </c>
      <c r="AH151" s="85" t="e">
        <f t="shared" ref="AH151:AH214" si="149">HLOOKUP(AF151,_Tabel5_g,AA151+1,TRUE)</f>
        <v>#N/A</v>
      </c>
      <c r="AI151" s="85" t="e">
        <f t="shared" ref="AI151:AI214" si="150">HLOOKUP(AE151,_Tabel5_g,AB151+1,TRUE)</f>
        <v>#N/A</v>
      </c>
      <c r="AJ151" s="85" t="e">
        <f t="shared" ref="AJ151:AJ214" si="151">HLOOKUP(AF151,_Tabel5_g,AB151+1,TRUE)</f>
        <v>#N/A</v>
      </c>
      <c r="AK151" s="85" t="e">
        <f t="shared" si="121"/>
        <v>#VALUE!</v>
      </c>
      <c r="AL151" s="85" t="e">
        <f t="shared" si="122"/>
        <v>#VALUE!</v>
      </c>
      <c r="AM151" s="85" t="e">
        <f t="shared" si="123"/>
        <v>#VALUE!</v>
      </c>
      <c r="AN151" s="85" t="e">
        <f t="shared" si="124"/>
        <v>#N/A</v>
      </c>
      <c r="AO151" s="85" t="e">
        <f t="shared" ref="AO151:AO214" si="152">MATCH(J151,_Tabel5_Col_d,1)+AN151-1</f>
        <v>#N/A</v>
      </c>
      <c r="AP151" s="85" t="e">
        <f t="shared" ref="AP151:AP214" si="153">IF(MATCH(J151,_Tabel5_Col_d,1)=10,AO151,AO151+1)</f>
        <v>#N/A</v>
      </c>
      <c r="AQ151" s="85" t="e">
        <f t="shared" ref="AQ151:AQ214" si="154">HLOOKUP(AE151,_Tabel5_g,AO151+1,TRUE)</f>
        <v>#N/A</v>
      </c>
      <c r="AR151" s="85" t="e">
        <f t="shared" ref="AR151:AR214" si="155">HLOOKUP(AF151,_Tabel5_g,AO151+1,TRUE)</f>
        <v>#N/A</v>
      </c>
      <c r="AS151" s="85" t="e">
        <f t="shared" ref="AS151:AS214" si="156">HLOOKUP(AE151,_Tabel5_g,AP151+1,TRUE)</f>
        <v>#N/A</v>
      </c>
      <c r="AT151" s="85" t="e">
        <f t="shared" ref="AT151:AT214" si="157">HLOOKUP(AF151,_Tabel5_g,AP151+1,TRUE)</f>
        <v>#N/A</v>
      </c>
      <c r="AU151" s="85" t="e">
        <f t="shared" si="125"/>
        <v>#VALUE!</v>
      </c>
      <c r="AV151" s="85" t="e">
        <f t="shared" si="126"/>
        <v>#VALUE!</v>
      </c>
      <c r="AW151" s="85" t="e">
        <f t="shared" si="127"/>
        <v>#VALUE!</v>
      </c>
      <c r="AX151" s="25" t="e">
        <f t="shared" si="128"/>
        <v>#VALUE!</v>
      </c>
      <c r="AY151" s="25">
        <f t="shared" si="130"/>
        <v>1.0169999999999999</v>
      </c>
      <c r="AZ151" s="55" t="e">
        <f t="shared" si="129"/>
        <v>#DIV/0!</v>
      </c>
    </row>
    <row r="152" spans="3:52">
      <c r="C152" s="4"/>
      <c r="D152" s="4"/>
      <c r="E152" s="4"/>
      <c r="F152" s="4"/>
      <c r="G152" s="55">
        <f t="shared" si="131"/>
        <v>-1.1208741258741391E-2</v>
      </c>
      <c r="H152" s="26"/>
      <c r="I152" s="25">
        <f>'Randament Mammo'!$I$18-4.5</f>
        <v>61.5</v>
      </c>
      <c r="J152" s="26"/>
      <c r="K152" s="25">
        <f t="shared" si="117"/>
        <v>0</v>
      </c>
      <c r="L152" s="25" t="e">
        <f>VLOOKUP(E152,'Tabele aux MGD'!B142:F152,IF(_CTF="Mo/Mo",2,IF(_CTF="Mo/Rh",3,IF(_CTF="Rh/Rh",4,5))),0)</f>
        <v>#N/A</v>
      </c>
      <c r="M152" s="25" t="e">
        <f t="shared" si="132"/>
        <v>#N/A</v>
      </c>
      <c r="N152" s="25" t="e">
        <f t="shared" si="133"/>
        <v>#N/A</v>
      </c>
      <c r="O152" s="25" t="e">
        <f t="shared" si="134"/>
        <v>#N/A</v>
      </c>
      <c r="P152" s="25" t="e">
        <f t="shared" si="135"/>
        <v>#N/A</v>
      </c>
      <c r="Q152" s="25" t="e">
        <f t="shared" si="136"/>
        <v>#N/A</v>
      </c>
      <c r="R152" s="25" t="e">
        <f t="shared" si="137"/>
        <v>#N/A</v>
      </c>
      <c r="S152" s="25" t="e">
        <f t="shared" si="138"/>
        <v>#N/A</v>
      </c>
      <c r="T152" s="25" t="e">
        <f t="shared" si="139"/>
        <v>#N/A</v>
      </c>
      <c r="U152" s="25" t="e">
        <f t="shared" si="118"/>
        <v>#VALUE!</v>
      </c>
      <c r="V152" s="25" t="e">
        <f t="shared" si="119"/>
        <v>#VALUE!</v>
      </c>
      <c r="W152" s="25" t="e">
        <f t="shared" si="120"/>
        <v>#VALUE!</v>
      </c>
      <c r="X152" s="26"/>
      <c r="Y152" s="85" t="e">
        <f t="shared" si="140"/>
        <v>#N/A</v>
      </c>
      <c r="Z152" s="85" t="e">
        <f t="shared" si="141"/>
        <v>#N/A</v>
      </c>
      <c r="AA152" s="85" t="e">
        <f t="shared" si="142"/>
        <v>#N/A</v>
      </c>
      <c r="AB152" s="85" t="e">
        <f t="shared" si="143"/>
        <v>#N/A</v>
      </c>
      <c r="AC152" s="85" t="e">
        <f t="shared" si="144"/>
        <v>#N/A</v>
      </c>
      <c r="AD152" s="85" t="e">
        <f t="shared" si="145"/>
        <v>#N/A</v>
      </c>
      <c r="AE152" s="85" t="e">
        <f t="shared" si="146"/>
        <v>#N/A</v>
      </c>
      <c r="AF152" s="85" t="e">
        <f t="shared" si="147"/>
        <v>#N/A</v>
      </c>
      <c r="AG152" s="85" t="e">
        <f t="shared" si="148"/>
        <v>#N/A</v>
      </c>
      <c r="AH152" s="85" t="e">
        <f t="shared" si="149"/>
        <v>#N/A</v>
      </c>
      <c r="AI152" s="85" t="e">
        <f t="shared" si="150"/>
        <v>#N/A</v>
      </c>
      <c r="AJ152" s="85" t="e">
        <f t="shared" si="151"/>
        <v>#N/A</v>
      </c>
      <c r="AK152" s="85" t="e">
        <f t="shared" si="121"/>
        <v>#VALUE!</v>
      </c>
      <c r="AL152" s="85" t="e">
        <f t="shared" si="122"/>
        <v>#VALUE!</v>
      </c>
      <c r="AM152" s="85" t="e">
        <f t="shared" si="123"/>
        <v>#VALUE!</v>
      </c>
      <c r="AN152" s="85" t="e">
        <f t="shared" si="124"/>
        <v>#N/A</v>
      </c>
      <c r="AO152" s="85" t="e">
        <f t="shared" si="152"/>
        <v>#N/A</v>
      </c>
      <c r="AP152" s="85" t="e">
        <f t="shared" si="153"/>
        <v>#N/A</v>
      </c>
      <c r="AQ152" s="85" t="e">
        <f t="shared" si="154"/>
        <v>#N/A</v>
      </c>
      <c r="AR152" s="85" t="e">
        <f t="shared" si="155"/>
        <v>#N/A</v>
      </c>
      <c r="AS152" s="85" t="e">
        <f t="shared" si="156"/>
        <v>#N/A</v>
      </c>
      <c r="AT152" s="85" t="e">
        <f t="shared" si="157"/>
        <v>#N/A</v>
      </c>
      <c r="AU152" s="85" t="e">
        <f t="shared" si="125"/>
        <v>#VALUE!</v>
      </c>
      <c r="AV152" s="85" t="e">
        <f t="shared" si="126"/>
        <v>#VALUE!</v>
      </c>
      <c r="AW152" s="85" t="e">
        <f t="shared" si="127"/>
        <v>#VALUE!</v>
      </c>
      <c r="AX152" s="25" t="e">
        <f t="shared" si="128"/>
        <v>#VALUE!</v>
      </c>
      <c r="AY152" s="25">
        <f t="shared" si="130"/>
        <v>1.0169999999999999</v>
      </c>
      <c r="AZ152" s="55" t="e">
        <f t="shared" si="129"/>
        <v>#DIV/0!</v>
      </c>
    </row>
    <row r="153" spans="3:52">
      <c r="C153" s="4"/>
      <c r="D153" s="4"/>
      <c r="E153" s="4"/>
      <c r="F153" s="4"/>
      <c r="G153" s="55">
        <f t="shared" si="131"/>
        <v>-1.1208741258741391E-2</v>
      </c>
      <c r="H153" s="26"/>
      <c r="I153" s="25">
        <f>'Randament Mammo'!$I$18-4.5</f>
        <v>61.5</v>
      </c>
      <c r="J153" s="26"/>
      <c r="K153" s="25">
        <f t="shared" ref="K153:K216" si="158">H153-J153</f>
        <v>0</v>
      </c>
      <c r="L153" s="25" t="e">
        <f>VLOOKUP(E153,'Tabele aux MGD'!B143:F153,IF(_CTF="Mo/Mo",2,IF(_CTF="Mo/Rh",3,IF(_CTF="Rh/Rh",4,5))),0)</f>
        <v>#N/A</v>
      </c>
      <c r="M153" s="25" t="e">
        <f t="shared" si="132"/>
        <v>#N/A</v>
      </c>
      <c r="N153" s="25" t="e">
        <f t="shared" si="133"/>
        <v>#N/A</v>
      </c>
      <c r="O153" s="25" t="e">
        <f t="shared" si="134"/>
        <v>#N/A</v>
      </c>
      <c r="P153" s="25" t="e">
        <f t="shared" si="135"/>
        <v>#N/A</v>
      </c>
      <c r="Q153" s="25" t="e">
        <f t="shared" si="136"/>
        <v>#N/A</v>
      </c>
      <c r="R153" s="25" t="e">
        <f t="shared" si="137"/>
        <v>#N/A</v>
      </c>
      <c r="S153" s="25" t="e">
        <f t="shared" si="138"/>
        <v>#N/A</v>
      </c>
      <c r="T153" s="25" t="e">
        <f t="shared" si="139"/>
        <v>#N/A</v>
      </c>
      <c r="U153" s="25" t="e">
        <f t="shared" ref="U153:U216" si="159">TREND(Q153:R153,M153:N153,J153)</f>
        <v>#VALUE!</v>
      </c>
      <c r="V153" s="25" t="e">
        <f t="shared" ref="V153:V216" si="160">TREND(S153:T153,M153:N153,J153)</f>
        <v>#VALUE!</v>
      </c>
      <c r="W153" s="25" t="e">
        <f t="shared" ref="W153:W216" si="161">TREND(U153:V153,O153:P153,L153)</f>
        <v>#VALUE!</v>
      </c>
      <c r="X153" s="26"/>
      <c r="Y153" s="85" t="e">
        <f t="shared" si="140"/>
        <v>#N/A</v>
      </c>
      <c r="Z153" s="85" t="e">
        <f t="shared" si="141"/>
        <v>#N/A</v>
      </c>
      <c r="AA153" s="85" t="e">
        <f t="shared" si="142"/>
        <v>#N/A</v>
      </c>
      <c r="AB153" s="85" t="e">
        <f t="shared" si="143"/>
        <v>#N/A</v>
      </c>
      <c r="AC153" s="85" t="e">
        <f t="shared" si="144"/>
        <v>#N/A</v>
      </c>
      <c r="AD153" s="85" t="e">
        <f t="shared" si="145"/>
        <v>#N/A</v>
      </c>
      <c r="AE153" s="85" t="e">
        <f t="shared" si="146"/>
        <v>#N/A</v>
      </c>
      <c r="AF153" s="85" t="e">
        <f t="shared" si="147"/>
        <v>#N/A</v>
      </c>
      <c r="AG153" s="85" t="e">
        <f t="shared" si="148"/>
        <v>#N/A</v>
      </c>
      <c r="AH153" s="85" t="e">
        <f t="shared" si="149"/>
        <v>#N/A</v>
      </c>
      <c r="AI153" s="85" t="e">
        <f t="shared" si="150"/>
        <v>#N/A</v>
      </c>
      <c r="AJ153" s="85" t="e">
        <f t="shared" si="151"/>
        <v>#N/A</v>
      </c>
      <c r="AK153" s="85" t="e">
        <f t="shared" ref="AK153:AK216" si="162">TREND(AG153:AH153,AE153:AF153,X153)</f>
        <v>#VALUE!</v>
      </c>
      <c r="AL153" s="85" t="e">
        <f t="shared" ref="AL153:AL216" si="163">TREND(AI153:AJ153,AE153:AF153,X153)</f>
        <v>#VALUE!</v>
      </c>
      <c r="AM153" s="85" t="e">
        <f t="shared" ref="AM153:AM216" si="164">TREND(AK153:AL153,AC153:AD153,J153)</f>
        <v>#VALUE!</v>
      </c>
      <c r="AN153" s="85" t="e">
        <f t="shared" ref="AN153:AN216" si="165">IF(Z153=75,Z153,Z153+10)</f>
        <v>#N/A</v>
      </c>
      <c r="AO153" s="85" t="e">
        <f t="shared" si="152"/>
        <v>#N/A</v>
      </c>
      <c r="AP153" s="85" t="e">
        <f t="shared" si="153"/>
        <v>#N/A</v>
      </c>
      <c r="AQ153" s="85" t="e">
        <f t="shared" si="154"/>
        <v>#N/A</v>
      </c>
      <c r="AR153" s="85" t="e">
        <f t="shared" si="155"/>
        <v>#N/A</v>
      </c>
      <c r="AS153" s="85" t="e">
        <f t="shared" si="156"/>
        <v>#N/A</v>
      </c>
      <c r="AT153" s="85" t="e">
        <f t="shared" si="157"/>
        <v>#N/A</v>
      </c>
      <c r="AU153" s="85" t="e">
        <f t="shared" ref="AU153:AU216" si="166">TREND(AQ153:AR153,AE153:AF153,X153)</f>
        <v>#VALUE!</v>
      </c>
      <c r="AV153" s="85" t="e">
        <f t="shared" ref="AV153:AV216" si="167">TREND(AS153:AT153,AE153:AF153,X153)</f>
        <v>#VALUE!</v>
      </c>
      <c r="AW153" s="85" t="e">
        <f t="shared" ref="AW153:AW216" si="168">TREND(AU153:AV153,AC153:AD153,J153)</f>
        <v>#VALUE!</v>
      </c>
      <c r="AX153" s="25" t="e">
        <f t="shared" ref="AX153:AX216" si="169">AM153+(AW153-AM153)/0.05*(L153-Y153)</f>
        <v>#VALUE!</v>
      </c>
      <c r="AY153" s="25">
        <f t="shared" si="130"/>
        <v>1.0169999999999999</v>
      </c>
      <c r="AZ153" s="55" t="e">
        <f t="shared" ref="AZ153:AZ216" si="170">G153*F153*(I153/K153)^2*W153*AX153*AY153</f>
        <v>#DIV/0!</v>
      </c>
    </row>
    <row r="154" spans="3:52">
      <c r="C154" s="4"/>
      <c r="D154" s="4"/>
      <c r="E154" s="4"/>
      <c r="F154" s="4"/>
      <c r="G154" s="55">
        <f t="shared" si="131"/>
        <v>-1.1208741258741391E-2</v>
      </c>
      <c r="H154" s="26"/>
      <c r="I154" s="25">
        <f>'Randament Mammo'!$I$18-4.5</f>
        <v>61.5</v>
      </c>
      <c r="J154" s="26"/>
      <c r="K154" s="25">
        <f t="shared" si="158"/>
        <v>0</v>
      </c>
      <c r="L154" s="25" t="e">
        <f>VLOOKUP(E154,'Tabele aux MGD'!B144:F154,IF(_CTF="Mo/Mo",2,IF(_CTF="Mo/Rh",3,IF(_CTF="Rh/Rh",4,5))),0)</f>
        <v>#N/A</v>
      </c>
      <c r="M154" s="25" t="e">
        <f t="shared" si="132"/>
        <v>#N/A</v>
      </c>
      <c r="N154" s="25" t="e">
        <f t="shared" si="133"/>
        <v>#N/A</v>
      </c>
      <c r="O154" s="25" t="e">
        <f t="shared" si="134"/>
        <v>#N/A</v>
      </c>
      <c r="P154" s="25" t="e">
        <f t="shared" si="135"/>
        <v>#N/A</v>
      </c>
      <c r="Q154" s="25" t="e">
        <f t="shared" si="136"/>
        <v>#N/A</v>
      </c>
      <c r="R154" s="25" t="e">
        <f t="shared" si="137"/>
        <v>#N/A</v>
      </c>
      <c r="S154" s="25" t="e">
        <f t="shared" si="138"/>
        <v>#N/A</v>
      </c>
      <c r="T154" s="25" t="e">
        <f t="shared" si="139"/>
        <v>#N/A</v>
      </c>
      <c r="U154" s="25" t="e">
        <f t="shared" si="159"/>
        <v>#VALUE!</v>
      </c>
      <c r="V154" s="25" t="e">
        <f t="shared" si="160"/>
        <v>#VALUE!</v>
      </c>
      <c r="W154" s="25" t="e">
        <f t="shared" si="161"/>
        <v>#VALUE!</v>
      </c>
      <c r="X154" s="26"/>
      <c r="Y154" s="85" t="e">
        <f t="shared" si="140"/>
        <v>#N/A</v>
      </c>
      <c r="Z154" s="85" t="e">
        <f t="shared" si="141"/>
        <v>#N/A</v>
      </c>
      <c r="AA154" s="85" t="e">
        <f t="shared" si="142"/>
        <v>#N/A</v>
      </c>
      <c r="AB154" s="85" t="e">
        <f t="shared" si="143"/>
        <v>#N/A</v>
      </c>
      <c r="AC154" s="85" t="e">
        <f t="shared" si="144"/>
        <v>#N/A</v>
      </c>
      <c r="AD154" s="85" t="e">
        <f t="shared" si="145"/>
        <v>#N/A</v>
      </c>
      <c r="AE154" s="85" t="e">
        <f t="shared" si="146"/>
        <v>#N/A</v>
      </c>
      <c r="AF154" s="85" t="e">
        <f t="shared" si="147"/>
        <v>#N/A</v>
      </c>
      <c r="AG154" s="85" t="e">
        <f t="shared" si="148"/>
        <v>#N/A</v>
      </c>
      <c r="AH154" s="85" t="e">
        <f t="shared" si="149"/>
        <v>#N/A</v>
      </c>
      <c r="AI154" s="85" t="e">
        <f t="shared" si="150"/>
        <v>#N/A</v>
      </c>
      <c r="AJ154" s="85" t="e">
        <f t="shared" si="151"/>
        <v>#N/A</v>
      </c>
      <c r="AK154" s="85" t="e">
        <f t="shared" si="162"/>
        <v>#VALUE!</v>
      </c>
      <c r="AL154" s="85" t="e">
        <f t="shared" si="163"/>
        <v>#VALUE!</v>
      </c>
      <c r="AM154" s="85" t="e">
        <f t="shared" si="164"/>
        <v>#VALUE!</v>
      </c>
      <c r="AN154" s="85" t="e">
        <f t="shared" si="165"/>
        <v>#N/A</v>
      </c>
      <c r="AO154" s="85" t="e">
        <f t="shared" si="152"/>
        <v>#N/A</v>
      </c>
      <c r="AP154" s="85" t="e">
        <f t="shared" si="153"/>
        <v>#N/A</v>
      </c>
      <c r="AQ154" s="85" t="e">
        <f t="shared" si="154"/>
        <v>#N/A</v>
      </c>
      <c r="AR154" s="85" t="e">
        <f t="shared" si="155"/>
        <v>#N/A</v>
      </c>
      <c r="AS154" s="85" t="e">
        <f t="shared" si="156"/>
        <v>#N/A</v>
      </c>
      <c r="AT154" s="85" t="e">
        <f t="shared" si="157"/>
        <v>#N/A</v>
      </c>
      <c r="AU154" s="85" t="e">
        <f t="shared" si="166"/>
        <v>#VALUE!</v>
      </c>
      <c r="AV154" s="85" t="e">
        <f t="shared" si="167"/>
        <v>#VALUE!</v>
      </c>
      <c r="AW154" s="85" t="e">
        <f t="shared" si="168"/>
        <v>#VALUE!</v>
      </c>
      <c r="AX154" s="25" t="e">
        <f t="shared" si="169"/>
        <v>#VALUE!</v>
      </c>
      <c r="AY154" s="25">
        <f t="shared" si="130"/>
        <v>1.0169999999999999</v>
      </c>
      <c r="AZ154" s="55" t="e">
        <f t="shared" si="170"/>
        <v>#DIV/0!</v>
      </c>
    </row>
    <row r="155" spans="3:52">
      <c r="C155" s="4"/>
      <c r="D155" s="4"/>
      <c r="E155" s="4"/>
      <c r="F155" s="4"/>
      <c r="G155" s="55">
        <f t="shared" si="131"/>
        <v>-1.1208741258741391E-2</v>
      </c>
      <c r="H155" s="26"/>
      <c r="I155" s="25">
        <f>'Randament Mammo'!$I$18-4.5</f>
        <v>61.5</v>
      </c>
      <c r="J155" s="26"/>
      <c r="K155" s="25">
        <f t="shared" si="158"/>
        <v>0</v>
      </c>
      <c r="L155" s="25" t="e">
        <f>VLOOKUP(E155,'Tabele aux MGD'!B145:F155,IF(_CTF="Mo/Mo",2,IF(_CTF="Mo/Rh",3,IF(_CTF="Rh/Rh",4,5))),0)</f>
        <v>#N/A</v>
      </c>
      <c r="M155" s="25" t="e">
        <f t="shared" si="132"/>
        <v>#N/A</v>
      </c>
      <c r="N155" s="25" t="e">
        <f t="shared" si="133"/>
        <v>#N/A</v>
      </c>
      <c r="O155" s="25" t="e">
        <f t="shared" si="134"/>
        <v>#N/A</v>
      </c>
      <c r="P155" s="25" t="e">
        <f t="shared" si="135"/>
        <v>#N/A</v>
      </c>
      <c r="Q155" s="25" t="e">
        <f t="shared" si="136"/>
        <v>#N/A</v>
      </c>
      <c r="R155" s="25" t="e">
        <f t="shared" si="137"/>
        <v>#N/A</v>
      </c>
      <c r="S155" s="25" t="e">
        <f t="shared" si="138"/>
        <v>#N/A</v>
      </c>
      <c r="T155" s="25" t="e">
        <f t="shared" si="139"/>
        <v>#N/A</v>
      </c>
      <c r="U155" s="25" t="e">
        <f t="shared" si="159"/>
        <v>#VALUE!</v>
      </c>
      <c r="V155" s="25" t="e">
        <f t="shared" si="160"/>
        <v>#VALUE!</v>
      </c>
      <c r="W155" s="25" t="e">
        <f t="shared" si="161"/>
        <v>#VALUE!</v>
      </c>
      <c r="X155" s="26"/>
      <c r="Y155" s="85" t="e">
        <f t="shared" si="140"/>
        <v>#N/A</v>
      </c>
      <c r="Z155" s="85" t="e">
        <f t="shared" si="141"/>
        <v>#N/A</v>
      </c>
      <c r="AA155" s="85" t="e">
        <f t="shared" si="142"/>
        <v>#N/A</v>
      </c>
      <c r="AB155" s="85" t="e">
        <f t="shared" si="143"/>
        <v>#N/A</v>
      </c>
      <c r="AC155" s="85" t="e">
        <f t="shared" si="144"/>
        <v>#N/A</v>
      </c>
      <c r="AD155" s="85" t="e">
        <f t="shared" si="145"/>
        <v>#N/A</v>
      </c>
      <c r="AE155" s="85" t="e">
        <f t="shared" si="146"/>
        <v>#N/A</v>
      </c>
      <c r="AF155" s="85" t="e">
        <f t="shared" si="147"/>
        <v>#N/A</v>
      </c>
      <c r="AG155" s="85" t="e">
        <f t="shared" si="148"/>
        <v>#N/A</v>
      </c>
      <c r="AH155" s="85" t="e">
        <f t="shared" si="149"/>
        <v>#N/A</v>
      </c>
      <c r="AI155" s="85" t="e">
        <f t="shared" si="150"/>
        <v>#N/A</v>
      </c>
      <c r="AJ155" s="85" t="e">
        <f t="shared" si="151"/>
        <v>#N/A</v>
      </c>
      <c r="AK155" s="85" t="e">
        <f t="shared" si="162"/>
        <v>#VALUE!</v>
      </c>
      <c r="AL155" s="85" t="e">
        <f t="shared" si="163"/>
        <v>#VALUE!</v>
      </c>
      <c r="AM155" s="85" t="e">
        <f t="shared" si="164"/>
        <v>#VALUE!</v>
      </c>
      <c r="AN155" s="85" t="e">
        <f t="shared" si="165"/>
        <v>#N/A</v>
      </c>
      <c r="AO155" s="85" t="e">
        <f t="shared" si="152"/>
        <v>#N/A</v>
      </c>
      <c r="AP155" s="85" t="e">
        <f t="shared" si="153"/>
        <v>#N/A</v>
      </c>
      <c r="AQ155" s="85" t="e">
        <f t="shared" si="154"/>
        <v>#N/A</v>
      </c>
      <c r="AR155" s="85" t="e">
        <f t="shared" si="155"/>
        <v>#N/A</v>
      </c>
      <c r="AS155" s="85" t="e">
        <f t="shared" si="156"/>
        <v>#N/A</v>
      </c>
      <c r="AT155" s="85" t="e">
        <f t="shared" si="157"/>
        <v>#N/A</v>
      </c>
      <c r="AU155" s="85" t="e">
        <f t="shared" si="166"/>
        <v>#VALUE!</v>
      </c>
      <c r="AV155" s="85" t="e">
        <f t="shared" si="167"/>
        <v>#VALUE!</v>
      </c>
      <c r="AW155" s="85" t="e">
        <f t="shared" si="168"/>
        <v>#VALUE!</v>
      </c>
      <c r="AX155" s="25" t="e">
        <f t="shared" si="169"/>
        <v>#VALUE!</v>
      </c>
      <c r="AY155" s="25">
        <f t="shared" si="130"/>
        <v>1.0169999999999999</v>
      </c>
      <c r="AZ155" s="55" t="e">
        <f t="shared" si="170"/>
        <v>#DIV/0!</v>
      </c>
    </row>
    <row r="156" spans="3:52">
      <c r="C156" s="4"/>
      <c r="D156" s="4"/>
      <c r="E156" s="4"/>
      <c r="F156" s="4"/>
      <c r="G156" s="55">
        <f t="shared" si="131"/>
        <v>-1.1208741258741391E-2</v>
      </c>
      <c r="H156" s="26"/>
      <c r="I156" s="25">
        <f>'Randament Mammo'!$I$18-4.5</f>
        <v>61.5</v>
      </c>
      <c r="J156" s="26"/>
      <c r="K156" s="25">
        <f t="shared" si="158"/>
        <v>0</v>
      </c>
      <c r="L156" s="25" t="e">
        <f>VLOOKUP(E156,'Tabele aux MGD'!B146:F156,IF(_CTF="Mo/Mo",2,IF(_CTF="Mo/Rh",3,IF(_CTF="Rh/Rh",4,5))),0)</f>
        <v>#N/A</v>
      </c>
      <c r="M156" s="25" t="e">
        <f t="shared" si="132"/>
        <v>#N/A</v>
      </c>
      <c r="N156" s="25" t="e">
        <f t="shared" si="133"/>
        <v>#N/A</v>
      </c>
      <c r="O156" s="25" t="e">
        <f t="shared" si="134"/>
        <v>#N/A</v>
      </c>
      <c r="P156" s="25" t="e">
        <f t="shared" si="135"/>
        <v>#N/A</v>
      </c>
      <c r="Q156" s="25" t="e">
        <f t="shared" si="136"/>
        <v>#N/A</v>
      </c>
      <c r="R156" s="25" t="e">
        <f t="shared" si="137"/>
        <v>#N/A</v>
      </c>
      <c r="S156" s="25" t="e">
        <f t="shared" si="138"/>
        <v>#N/A</v>
      </c>
      <c r="T156" s="25" t="e">
        <f t="shared" si="139"/>
        <v>#N/A</v>
      </c>
      <c r="U156" s="25" t="e">
        <f t="shared" si="159"/>
        <v>#VALUE!</v>
      </c>
      <c r="V156" s="25" t="e">
        <f t="shared" si="160"/>
        <v>#VALUE!</v>
      </c>
      <c r="W156" s="25" t="e">
        <f t="shared" si="161"/>
        <v>#VALUE!</v>
      </c>
      <c r="X156" s="26"/>
      <c r="Y156" s="85" t="e">
        <f t="shared" si="140"/>
        <v>#N/A</v>
      </c>
      <c r="Z156" s="85" t="e">
        <f t="shared" si="141"/>
        <v>#N/A</v>
      </c>
      <c r="AA156" s="85" t="e">
        <f t="shared" si="142"/>
        <v>#N/A</v>
      </c>
      <c r="AB156" s="85" t="e">
        <f t="shared" si="143"/>
        <v>#N/A</v>
      </c>
      <c r="AC156" s="85" t="e">
        <f t="shared" si="144"/>
        <v>#N/A</v>
      </c>
      <c r="AD156" s="85" t="e">
        <f t="shared" si="145"/>
        <v>#N/A</v>
      </c>
      <c r="AE156" s="85" t="e">
        <f t="shared" si="146"/>
        <v>#N/A</v>
      </c>
      <c r="AF156" s="85" t="e">
        <f t="shared" si="147"/>
        <v>#N/A</v>
      </c>
      <c r="AG156" s="85" t="e">
        <f t="shared" si="148"/>
        <v>#N/A</v>
      </c>
      <c r="AH156" s="85" t="e">
        <f t="shared" si="149"/>
        <v>#N/A</v>
      </c>
      <c r="AI156" s="85" t="e">
        <f t="shared" si="150"/>
        <v>#N/A</v>
      </c>
      <c r="AJ156" s="85" t="e">
        <f t="shared" si="151"/>
        <v>#N/A</v>
      </c>
      <c r="AK156" s="85" t="e">
        <f t="shared" si="162"/>
        <v>#VALUE!</v>
      </c>
      <c r="AL156" s="85" t="e">
        <f t="shared" si="163"/>
        <v>#VALUE!</v>
      </c>
      <c r="AM156" s="85" t="e">
        <f t="shared" si="164"/>
        <v>#VALUE!</v>
      </c>
      <c r="AN156" s="85" t="e">
        <f t="shared" si="165"/>
        <v>#N/A</v>
      </c>
      <c r="AO156" s="85" t="e">
        <f t="shared" si="152"/>
        <v>#N/A</v>
      </c>
      <c r="AP156" s="85" t="e">
        <f t="shared" si="153"/>
        <v>#N/A</v>
      </c>
      <c r="AQ156" s="85" t="e">
        <f t="shared" si="154"/>
        <v>#N/A</v>
      </c>
      <c r="AR156" s="85" t="e">
        <f t="shared" si="155"/>
        <v>#N/A</v>
      </c>
      <c r="AS156" s="85" t="e">
        <f t="shared" si="156"/>
        <v>#N/A</v>
      </c>
      <c r="AT156" s="85" t="e">
        <f t="shared" si="157"/>
        <v>#N/A</v>
      </c>
      <c r="AU156" s="85" t="e">
        <f t="shared" si="166"/>
        <v>#VALUE!</v>
      </c>
      <c r="AV156" s="85" t="e">
        <f t="shared" si="167"/>
        <v>#VALUE!</v>
      </c>
      <c r="AW156" s="85" t="e">
        <f t="shared" si="168"/>
        <v>#VALUE!</v>
      </c>
      <c r="AX156" s="25" t="e">
        <f t="shared" si="169"/>
        <v>#VALUE!</v>
      </c>
      <c r="AY156" s="25">
        <f t="shared" si="130"/>
        <v>1.0169999999999999</v>
      </c>
      <c r="AZ156" s="55" t="e">
        <f t="shared" si="170"/>
        <v>#DIV/0!</v>
      </c>
    </row>
    <row r="157" spans="3:52">
      <c r="C157" s="4"/>
      <c r="D157" s="4"/>
      <c r="E157" s="4"/>
      <c r="F157" s="4"/>
      <c r="G157" s="55">
        <f t="shared" si="131"/>
        <v>-1.1208741258741391E-2</v>
      </c>
      <c r="H157" s="26"/>
      <c r="I157" s="25">
        <f>'Randament Mammo'!$I$18-4.5</f>
        <v>61.5</v>
      </c>
      <c r="J157" s="26"/>
      <c r="K157" s="25">
        <f t="shared" si="158"/>
        <v>0</v>
      </c>
      <c r="L157" s="25" t="e">
        <f>VLOOKUP(E157,'Tabele aux MGD'!B147:F157,IF(_CTF="Mo/Mo",2,IF(_CTF="Mo/Rh",3,IF(_CTF="Rh/Rh",4,5))),0)</f>
        <v>#N/A</v>
      </c>
      <c r="M157" s="25" t="e">
        <f t="shared" si="132"/>
        <v>#N/A</v>
      </c>
      <c r="N157" s="25" t="e">
        <f t="shared" si="133"/>
        <v>#N/A</v>
      </c>
      <c r="O157" s="25" t="e">
        <f t="shared" si="134"/>
        <v>#N/A</v>
      </c>
      <c r="P157" s="25" t="e">
        <f t="shared" si="135"/>
        <v>#N/A</v>
      </c>
      <c r="Q157" s="25" t="e">
        <f t="shared" si="136"/>
        <v>#N/A</v>
      </c>
      <c r="R157" s="25" t="e">
        <f t="shared" si="137"/>
        <v>#N/A</v>
      </c>
      <c r="S157" s="25" t="e">
        <f t="shared" si="138"/>
        <v>#N/A</v>
      </c>
      <c r="T157" s="25" t="e">
        <f t="shared" si="139"/>
        <v>#N/A</v>
      </c>
      <c r="U157" s="25" t="e">
        <f t="shared" si="159"/>
        <v>#VALUE!</v>
      </c>
      <c r="V157" s="25" t="e">
        <f t="shared" si="160"/>
        <v>#VALUE!</v>
      </c>
      <c r="W157" s="25" t="e">
        <f t="shared" si="161"/>
        <v>#VALUE!</v>
      </c>
      <c r="X157" s="26"/>
      <c r="Y157" s="85" t="e">
        <f t="shared" si="140"/>
        <v>#N/A</v>
      </c>
      <c r="Z157" s="85" t="e">
        <f t="shared" si="141"/>
        <v>#N/A</v>
      </c>
      <c r="AA157" s="85" t="e">
        <f t="shared" si="142"/>
        <v>#N/A</v>
      </c>
      <c r="AB157" s="85" t="e">
        <f t="shared" si="143"/>
        <v>#N/A</v>
      </c>
      <c r="AC157" s="85" t="e">
        <f t="shared" si="144"/>
        <v>#N/A</v>
      </c>
      <c r="AD157" s="85" t="e">
        <f t="shared" si="145"/>
        <v>#N/A</v>
      </c>
      <c r="AE157" s="85" t="e">
        <f t="shared" si="146"/>
        <v>#N/A</v>
      </c>
      <c r="AF157" s="85" t="e">
        <f t="shared" si="147"/>
        <v>#N/A</v>
      </c>
      <c r="AG157" s="85" t="e">
        <f t="shared" si="148"/>
        <v>#N/A</v>
      </c>
      <c r="AH157" s="85" t="e">
        <f t="shared" si="149"/>
        <v>#N/A</v>
      </c>
      <c r="AI157" s="85" t="e">
        <f t="shared" si="150"/>
        <v>#N/A</v>
      </c>
      <c r="AJ157" s="85" t="e">
        <f t="shared" si="151"/>
        <v>#N/A</v>
      </c>
      <c r="AK157" s="85" t="e">
        <f t="shared" si="162"/>
        <v>#VALUE!</v>
      </c>
      <c r="AL157" s="85" t="e">
        <f t="shared" si="163"/>
        <v>#VALUE!</v>
      </c>
      <c r="AM157" s="85" t="e">
        <f t="shared" si="164"/>
        <v>#VALUE!</v>
      </c>
      <c r="AN157" s="85" t="e">
        <f t="shared" si="165"/>
        <v>#N/A</v>
      </c>
      <c r="AO157" s="85" t="e">
        <f t="shared" si="152"/>
        <v>#N/A</v>
      </c>
      <c r="AP157" s="85" t="e">
        <f t="shared" si="153"/>
        <v>#N/A</v>
      </c>
      <c r="AQ157" s="85" t="e">
        <f t="shared" si="154"/>
        <v>#N/A</v>
      </c>
      <c r="AR157" s="85" t="e">
        <f t="shared" si="155"/>
        <v>#N/A</v>
      </c>
      <c r="AS157" s="85" t="e">
        <f t="shared" si="156"/>
        <v>#N/A</v>
      </c>
      <c r="AT157" s="85" t="e">
        <f t="shared" si="157"/>
        <v>#N/A</v>
      </c>
      <c r="AU157" s="85" t="e">
        <f t="shared" si="166"/>
        <v>#VALUE!</v>
      </c>
      <c r="AV157" s="85" t="e">
        <f t="shared" si="167"/>
        <v>#VALUE!</v>
      </c>
      <c r="AW157" s="85" t="e">
        <f t="shared" si="168"/>
        <v>#VALUE!</v>
      </c>
      <c r="AX157" s="25" t="e">
        <f t="shared" si="169"/>
        <v>#VALUE!</v>
      </c>
      <c r="AY157" s="25">
        <f t="shared" si="130"/>
        <v>1.0169999999999999</v>
      </c>
      <c r="AZ157" s="55" t="e">
        <f t="shared" si="170"/>
        <v>#DIV/0!</v>
      </c>
    </row>
    <row r="158" spans="3:52">
      <c r="C158" s="4"/>
      <c r="D158" s="4"/>
      <c r="E158" s="4"/>
      <c r="F158" s="4"/>
      <c r="G158" s="55">
        <f t="shared" si="131"/>
        <v>-1.1208741258741391E-2</v>
      </c>
      <c r="H158" s="26"/>
      <c r="I158" s="25">
        <f>'Randament Mammo'!$I$18-4.5</f>
        <v>61.5</v>
      </c>
      <c r="J158" s="26"/>
      <c r="K158" s="25">
        <f t="shared" si="158"/>
        <v>0</v>
      </c>
      <c r="L158" s="25" t="e">
        <f>VLOOKUP(E158,'Tabele aux MGD'!B148:F158,IF(_CTF="Mo/Mo",2,IF(_CTF="Mo/Rh",3,IF(_CTF="Rh/Rh",4,5))),0)</f>
        <v>#N/A</v>
      </c>
      <c r="M158" s="25" t="e">
        <f t="shared" si="132"/>
        <v>#N/A</v>
      </c>
      <c r="N158" s="25" t="e">
        <f t="shared" si="133"/>
        <v>#N/A</v>
      </c>
      <c r="O158" s="25" t="e">
        <f t="shared" si="134"/>
        <v>#N/A</v>
      </c>
      <c r="P158" s="25" t="e">
        <f t="shared" si="135"/>
        <v>#N/A</v>
      </c>
      <c r="Q158" s="25" t="e">
        <f t="shared" si="136"/>
        <v>#N/A</v>
      </c>
      <c r="R158" s="25" t="e">
        <f t="shared" si="137"/>
        <v>#N/A</v>
      </c>
      <c r="S158" s="25" t="e">
        <f t="shared" si="138"/>
        <v>#N/A</v>
      </c>
      <c r="T158" s="25" t="e">
        <f t="shared" si="139"/>
        <v>#N/A</v>
      </c>
      <c r="U158" s="25" t="e">
        <f t="shared" si="159"/>
        <v>#VALUE!</v>
      </c>
      <c r="V158" s="25" t="e">
        <f t="shared" si="160"/>
        <v>#VALUE!</v>
      </c>
      <c r="W158" s="25" t="e">
        <f t="shared" si="161"/>
        <v>#VALUE!</v>
      </c>
      <c r="X158" s="26"/>
      <c r="Y158" s="85" t="e">
        <f t="shared" si="140"/>
        <v>#N/A</v>
      </c>
      <c r="Z158" s="85" t="e">
        <f t="shared" si="141"/>
        <v>#N/A</v>
      </c>
      <c r="AA158" s="85" t="e">
        <f t="shared" si="142"/>
        <v>#N/A</v>
      </c>
      <c r="AB158" s="85" t="e">
        <f t="shared" si="143"/>
        <v>#N/A</v>
      </c>
      <c r="AC158" s="85" t="e">
        <f t="shared" si="144"/>
        <v>#N/A</v>
      </c>
      <c r="AD158" s="85" t="e">
        <f t="shared" si="145"/>
        <v>#N/A</v>
      </c>
      <c r="AE158" s="85" t="e">
        <f t="shared" si="146"/>
        <v>#N/A</v>
      </c>
      <c r="AF158" s="85" t="e">
        <f t="shared" si="147"/>
        <v>#N/A</v>
      </c>
      <c r="AG158" s="85" t="e">
        <f t="shared" si="148"/>
        <v>#N/A</v>
      </c>
      <c r="AH158" s="85" t="e">
        <f t="shared" si="149"/>
        <v>#N/A</v>
      </c>
      <c r="AI158" s="85" t="e">
        <f t="shared" si="150"/>
        <v>#N/A</v>
      </c>
      <c r="AJ158" s="85" t="e">
        <f t="shared" si="151"/>
        <v>#N/A</v>
      </c>
      <c r="AK158" s="85" t="e">
        <f t="shared" si="162"/>
        <v>#VALUE!</v>
      </c>
      <c r="AL158" s="85" t="e">
        <f t="shared" si="163"/>
        <v>#VALUE!</v>
      </c>
      <c r="AM158" s="85" t="e">
        <f t="shared" si="164"/>
        <v>#VALUE!</v>
      </c>
      <c r="AN158" s="85" t="e">
        <f t="shared" si="165"/>
        <v>#N/A</v>
      </c>
      <c r="AO158" s="85" t="e">
        <f t="shared" si="152"/>
        <v>#N/A</v>
      </c>
      <c r="AP158" s="85" t="e">
        <f t="shared" si="153"/>
        <v>#N/A</v>
      </c>
      <c r="AQ158" s="85" t="e">
        <f t="shared" si="154"/>
        <v>#N/A</v>
      </c>
      <c r="AR158" s="85" t="e">
        <f t="shared" si="155"/>
        <v>#N/A</v>
      </c>
      <c r="AS158" s="85" t="e">
        <f t="shared" si="156"/>
        <v>#N/A</v>
      </c>
      <c r="AT158" s="85" t="e">
        <f t="shared" si="157"/>
        <v>#N/A</v>
      </c>
      <c r="AU158" s="85" t="e">
        <f t="shared" si="166"/>
        <v>#VALUE!</v>
      </c>
      <c r="AV158" s="85" t="e">
        <f t="shared" si="167"/>
        <v>#VALUE!</v>
      </c>
      <c r="AW158" s="85" t="e">
        <f t="shared" si="168"/>
        <v>#VALUE!</v>
      </c>
      <c r="AX158" s="25" t="e">
        <f t="shared" si="169"/>
        <v>#VALUE!</v>
      </c>
      <c r="AY158" s="25">
        <f t="shared" si="130"/>
        <v>1.0169999999999999</v>
      </c>
      <c r="AZ158" s="55" t="e">
        <f t="shared" si="170"/>
        <v>#DIV/0!</v>
      </c>
    </row>
    <row r="159" spans="3:52">
      <c r="C159" s="4"/>
      <c r="D159" s="4"/>
      <c r="E159" s="4"/>
      <c r="F159" s="4"/>
      <c r="G159" s="55">
        <f t="shared" si="131"/>
        <v>-1.1208741258741391E-2</v>
      </c>
      <c r="H159" s="26"/>
      <c r="I159" s="25">
        <f>'Randament Mammo'!$I$18-4.5</f>
        <v>61.5</v>
      </c>
      <c r="J159" s="26"/>
      <c r="K159" s="25">
        <f t="shared" si="158"/>
        <v>0</v>
      </c>
      <c r="L159" s="25" t="e">
        <f>VLOOKUP(E159,'Tabele aux MGD'!B149:F159,IF(_CTF="Mo/Mo",2,IF(_CTF="Mo/Rh",3,IF(_CTF="Rh/Rh",4,5))),0)</f>
        <v>#N/A</v>
      </c>
      <c r="M159" s="25" t="e">
        <f t="shared" si="132"/>
        <v>#N/A</v>
      </c>
      <c r="N159" s="25" t="e">
        <f t="shared" si="133"/>
        <v>#N/A</v>
      </c>
      <c r="O159" s="25" t="e">
        <f t="shared" si="134"/>
        <v>#N/A</v>
      </c>
      <c r="P159" s="25" t="e">
        <f t="shared" si="135"/>
        <v>#N/A</v>
      </c>
      <c r="Q159" s="25" t="e">
        <f t="shared" si="136"/>
        <v>#N/A</v>
      </c>
      <c r="R159" s="25" t="e">
        <f t="shared" si="137"/>
        <v>#N/A</v>
      </c>
      <c r="S159" s="25" t="e">
        <f t="shared" si="138"/>
        <v>#N/A</v>
      </c>
      <c r="T159" s="25" t="e">
        <f t="shared" si="139"/>
        <v>#N/A</v>
      </c>
      <c r="U159" s="25" t="e">
        <f t="shared" si="159"/>
        <v>#VALUE!</v>
      </c>
      <c r="V159" s="25" t="e">
        <f t="shared" si="160"/>
        <v>#VALUE!</v>
      </c>
      <c r="W159" s="25" t="e">
        <f t="shared" si="161"/>
        <v>#VALUE!</v>
      </c>
      <c r="X159" s="26"/>
      <c r="Y159" s="85" t="e">
        <f t="shared" si="140"/>
        <v>#N/A</v>
      </c>
      <c r="Z159" s="85" t="e">
        <f t="shared" si="141"/>
        <v>#N/A</v>
      </c>
      <c r="AA159" s="85" t="e">
        <f t="shared" si="142"/>
        <v>#N/A</v>
      </c>
      <c r="AB159" s="85" t="e">
        <f t="shared" si="143"/>
        <v>#N/A</v>
      </c>
      <c r="AC159" s="85" t="e">
        <f t="shared" si="144"/>
        <v>#N/A</v>
      </c>
      <c r="AD159" s="85" t="e">
        <f t="shared" si="145"/>
        <v>#N/A</v>
      </c>
      <c r="AE159" s="85" t="e">
        <f t="shared" si="146"/>
        <v>#N/A</v>
      </c>
      <c r="AF159" s="85" t="e">
        <f t="shared" si="147"/>
        <v>#N/A</v>
      </c>
      <c r="AG159" s="85" t="e">
        <f t="shared" si="148"/>
        <v>#N/A</v>
      </c>
      <c r="AH159" s="85" t="e">
        <f t="shared" si="149"/>
        <v>#N/A</v>
      </c>
      <c r="AI159" s="85" t="e">
        <f t="shared" si="150"/>
        <v>#N/A</v>
      </c>
      <c r="AJ159" s="85" t="e">
        <f t="shared" si="151"/>
        <v>#N/A</v>
      </c>
      <c r="AK159" s="85" t="e">
        <f t="shared" si="162"/>
        <v>#VALUE!</v>
      </c>
      <c r="AL159" s="85" t="e">
        <f t="shared" si="163"/>
        <v>#VALUE!</v>
      </c>
      <c r="AM159" s="85" t="e">
        <f t="shared" si="164"/>
        <v>#VALUE!</v>
      </c>
      <c r="AN159" s="85" t="e">
        <f t="shared" si="165"/>
        <v>#N/A</v>
      </c>
      <c r="AO159" s="85" t="e">
        <f t="shared" si="152"/>
        <v>#N/A</v>
      </c>
      <c r="AP159" s="85" t="e">
        <f t="shared" si="153"/>
        <v>#N/A</v>
      </c>
      <c r="AQ159" s="85" t="e">
        <f t="shared" si="154"/>
        <v>#N/A</v>
      </c>
      <c r="AR159" s="85" t="e">
        <f t="shared" si="155"/>
        <v>#N/A</v>
      </c>
      <c r="AS159" s="85" t="e">
        <f t="shared" si="156"/>
        <v>#N/A</v>
      </c>
      <c r="AT159" s="85" t="e">
        <f t="shared" si="157"/>
        <v>#N/A</v>
      </c>
      <c r="AU159" s="85" t="e">
        <f t="shared" si="166"/>
        <v>#VALUE!</v>
      </c>
      <c r="AV159" s="85" t="e">
        <f t="shared" si="167"/>
        <v>#VALUE!</v>
      </c>
      <c r="AW159" s="85" t="e">
        <f t="shared" si="168"/>
        <v>#VALUE!</v>
      </c>
      <c r="AX159" s="25" t="e">
        <f t="shared" si="169"/>
        <v>#VALUE!</v>
      </c>
      <c r="AY159" s="25">
        <f t="shared" si="130"/>
        <v>1.0169999999999999</v>
      </c>
      <c r="AZ159" s="55" t="e">
        <f t="shared" si="170"/>
        <v>#DIV/0!</v>
      </c>
    </row>
    <row r="160" spans="3:52">
      <c r="C160" s="4"/>
      <c r="D160" s="4"/>
      <c r="E160" s="4"/>
      <c r="F160" s="4"/>
      <c r="G160" s="55">
        <f t="shared" si="131"/>
        <v>-1.1208741258741391E-2</v>
      </c>
      <c r="H160" s="26"/>
      <c r="I160" s="25">
        <f>'Randament Mammo'!$I$18-4.5</f>
        <v>61.5</v>
      </c>
      <c r="J160" s="26"/>
      <c r="K160" s="25">
        <f t="shared" si="158"/>
        <v>0</v>
      </c>
      <c r="L160" s="25" t="e">
        <f>VLOOKUP(E160,'Tabele aux MGD'!B150:F160,IF(_CTF="Mo/Mo",2,IF(_CTF="Mo/Rh",3,IF(_CTF="Rh/Rh",4,5))),0)</f>
        <v>#N/A</v>
      </c>
      <c r="M160" s="25" t="e">
        <f t="shared" si="132"/>
        <v>#N/A</v>
      </c>
      <c r="N160" s="25" t="e">
        <f t="shared" si="133"/>
        <v>#N/A</v>
      </c>
      <c r="O160" s="25" t="e">
        <f t="shared" si="134"/>
        <v>#N/A</v>
      </c>
      <c r="P160" s="25" t="e">
        <f t="shared" si="135"/>
        <v>#N/A</v>
      </c>
      <c r="Q160" s="25" t="e">
        <f t="shared" si="136"/>
        <v>#N/A</v>
      </c>
      <c r="R160" s="25" t="e">
        <f t="shared" si="137"/>
        <v>#N/A</v>
      </c>
      <c r="S160" s="25" t="e">
        <f t="shared" si="138"/>
        <v>#N/A</v>
      </c>
      <c r="T160" s="25" t="e">
        <f t="shared" si="139"/>
        <v>#N/A</v>
      </c>
      <c r="U160" s="25" t="e">
        <f t="shared" si="159"/>
        <v>#VALUE!</v>
      </c>
      <c r="V160" s="25" t="e">
        <f t="shared" si="160"/>
        <v>#VALUE!</v>
      </c>
      <c r="W160" s="25" t="e">
        <f t="shared" si="161"/>
        <v>#VALUE!</v>
      </c>
      <c r="X160" s="26"/>
      <c r="Y160" s="85" t="e">
        <f t="shared" si="140"/>
        <v>#N/A</v>
      </c>
      <c r="Z160" s="85" t="e">
        <f t="shared" si="141"/>
        <v>#N/A</v>
      </c>
      <c r="AA160" s="85" t="e">
        <f t="shared" si="142"/>
        <v>#N/A</v>
      </c>
      <c r="AB160" s="85" t="e">
        <f t="shared" si="143"/>
        <v>#N/A</v>
      </c>
      <c r="AC160" s="85" t="e">
        <f t="shared" si="144"/>
        <v>#N/A</v>
      </c>
      <c r="AD160" s="85" t="e">
        <f t="shared" si="145"/>
        <v>#N/A</v>
      </c>
      <c r="AE160" s="85" t="e">
        <f t="shared" si="146"/>
        <v>#N/A</v>
      </c>
      <c r="AF160" s="85" t="e">
        <f t="shared" si="147"/>
        <v>#N/A</v>
      </c>
      <c r="AG160" s="85" t="e">
        <f t="shared" si="148"/>
        <v>#N/A</v>
      </c>
      <c r="AH160" s="85" t="e">
        <f t="shared" si="149"/>
        <v>#N/A</v>
      </c>
      <c r="AI160" s="85" t="e">
        <f t="shared" si="150"/>
        <v>#N/A</v>
      </c>
      <c r="AJ160" s="85" t="e">
        <f t="shared" si="151"/>
        <v>#N/A</v>
      </c>
      <c r="AK160" s="85" t="e">
        <f t="shared" si="162"/>
        <v>#VALUE!</v>
      </c>
      <c r="AL160" s="85" t="e">
        <f t="shared" si="163"/>
        <v>#VALUE!</v>
      </c>
      <c r="AM160" s="85" t="e">
        <f t="shared" si="164"/>
        <v>#VALUE!</v>
      </c>
      <c r="AN160" s="85" t="e">
        <f t="shared" si="165"/>
        <v>#N/A</v>
      </c>
      <c r="AO160" s="85" t="e">
        <f t="shared" si="152"/>
        <v>#N/A</v>
      </c>
      <c r="AP160" s="85" t="e">
        <f t="shared" si="153"/>
        <v>#N/A</v>
      </c>
      <c r="AQ160" s="85" t="e">
        <f t="shared" si="154"/>
        <v>#N/A</v>
      </c>
      <c r="AR160" s="85" t="e">
        <f t="shared" si="155"/>
        <v>#N/A</v>
      </c>
      <c r="AS160" s="85" t="e">
        <f t="shared" si="156"/>
        <v>#N/A</v>
      </c>
      <c r="AT160" s="85" t="e">
        <f t="shared" si="157"/>
        <v>#N/A</v>
      </c>
      <c r="AU160" s="85" t="e">
        <f t="shared" si="166"/>
        <v>#VALUE!</v>
      </c>
      <c r="AV160" s="85" t="e">
        <f t="shared" si="167"/>
        <v>#VALUE!</v>
      </c>
      <c r="AW160" s="85" t="e">
        <f t="shared" si="168"/>
        <v>#VALUE!</v>
      </c>
      <c r="AX160" s="25" t="e">
        <f t="shared" si="169"/>
        <v>#VALUE!</v>
      </c>
      <c r="AY160" s="25">
        <f t="shared" si="130"/>
        <v>1.0169999999999999</v>
      </c>
      <c r="AZ160" s="55" t="e">
        <f t="shared" si="170"/>
        <v>#DIV/0!</v>
      </c>
    </row>
    <row r="161" spans="3:52">
      <c r="C161" s="4"/>
      <c r="D161" s="4"/>
      <c r="E161" s="4"/>
      <c r="F161" s="4"/>
      <c r="G161" s="55">
        <f t="shared" si="131"/>
        <v>-1.1208741258741391E-2</v>
      </c>
      <c r="H161" s="26"/>
      <c r="I161" s="25">
        <f>'Randament Mammo'!$I$18-4.5</f>
        <v>61.5</v>
      </c>
      <c r="J161" s="26"/>
      <c r="K161" s="25">
        <f t="shared" si="158"/>
        <v>0</v>
      </c>
      <c r="L161" s="25" t="e">
        <f>VLOOKUP(E161,'Tabele aux MGD'!B151:F161,IF(_CTF="Mo/Mo",2,IF(_CTF="Mo/Rh",3,IF(_CTF="Rh/Rh",4,5))),0)</f>
        <v>#N/A</v>
      </c>
      <c r="M161" s="25" t="e">
        <f t="shared" si="132"/>
        <v>#N/A</v>
      </c>
      <c r="N161" s="25" t="e">
        <f t="shared" si="133"/>
        <v>#N/A</v>
      </c>
      <c r="O161" s="25" t="e">
        <f t="shared" si="134"/>
        <v>#N/A</v>
      </c>
      <c r="P161" s="25" t="e">
        <f t="shared" si="135"/>
        <v>#N/A</v>
      </c>
      <c r="Q161" s="25" t="e">
        <f t="shared" si="136"/>
        <v>#N/A</v>
      </c>
      <c r="R161" s="25" t="e">
        <f t="shared" si="137"/>
        <v>#N/A</v>
      </c>
      <c r="S161" s="25" t="e">
        <f t="shared" si="138"/>
        <v>#N/A</v>
      </c>
      <c r="T161" s="25" t="e">
        <f t="shared" si="139"/>
        <v>#N/A</v>
      </c>
      <c r="U161" s="25" t="e">
        <f t="shared" si="159"/>
        <v>#VALUE!</v>
      </c>
      <c r="V161" s="25" t="e">
        <f t="shared" si="160"/>
        <v>#VALUE!</v>
      </c>
      <c r="W161" s="25" t="e">
        <f t="shared" si="161"/>
        <v>#VALUE!</v>
      </c>
      <c r="X161" s="26"/>
      <c r="Y161" s="85" t="e">
        <f t="shared" si="140"/>
        <v>#N/A</v>
      </c>
      <c r="Z161" s="85" t="e">
        <f t="shared" si="141"/>
        <v>#N/A</v>
      </c>
      <c r="AA161" s="85" t="e">
        <f t="shared" si="142"/>
        <v>#N/A</v>
      </c>
      <c r="AB161" s="85" t="e">
        <f t="shared" si="143"/>
        <v>#N/A</v>
      </c>
      <c r="AC161" s="85" t="e">
        <f t="shared" si="144"/>
        <v>#N/A</v>
      </c>
      <c r="AD161" s="85" t="e">
        <f t="shared" si="145"/>
        <v>#N/A</v>
      </c>
      <c r="AE161" s="85" t="e">
        <f t="shared" si="146"/>
        <v>#N/A</v>
      </c>
      <c r="AF161" s="85" t="e">
        <f t="shared" si="147"/>
        <v>#N/A</v>
      </c>
      <c r="AG161" s="85" t="e">
        <f t="shared" si="148"/>
        <v>#N/A</v>
      </c>
      <c r="AH161" s="85" t="e">
        <f t="shared" si="149"/>
        <v>#N/A</v>
      </c>
      <c r="AI161" s="85" t="e">
        <f t="shared" si="150"/>
        <v>#N/A</v>
      </c>
      <c r="AJ161" s="85" t="e">
        <f t="shared" si="151"/>
        <v>#N/A</v>
      </c>
      <c r="AK161" s="85" t="e">
        <f t="shared" si="162"/>
        <v>#VALUE!</v>
      </c>
      <c r="AL161" s="85" t="e">
        <f t="shared" si="163"/>
        <v>#VALUE!</v>
      </c>
      <c r="AM161" s="85" t="e">
        <f t="shared" si="164"/>
        <v>#VALUE!</v>
      </c>
      <c r="AN161" s="85" t="e">
        <f t="shared" si="165"/>
        <v>#N/A</v>
      </c>
      <c r="AO161" s="85" t="e">
        <f t="shared" si="152"/>
        <v>#N/A</v>
      </c>
      <c r="AP161" s="85" t="e">
        <f t="shared" si="153"/>
        <v>#N/A</v>
      </c>
      <c r="AQ161" s="85" t="e">
        <f t="shared" si="154"/>
        <v>#N/A</v>
      </c>
      <c r="AR161" s="85" t="e">
        <f t="shared" si="155"/>
        <v>#N/A</v>
      </c>
      <c r="AS161" s="85" t="e">
        <f t="shared" si="156"/>
        <v>#N/A</v>
      </c>
      <c r="AT161" s="85" t="e">
        <f t="shared" si="157"/>
        <v>#N/A</v>
      </c>
      <c r="AU161" s="85" t="e">
        <f t="shared" si="166"/>
        <v>#VALUE!</v>
      </c>
      <c r="AV161" s="85" t="e">
        <f t="shared" si="167"/>
        <v>#VALUE!</v>
      </c>
      <c r="AW161" s="85" t="e">
        <f t="shared" si="168"/>
        <v>#VALUE!</v>
      </c>
      <c r="AX161" s="25" t="e">
        <f t="shared" si="169"/>
        <v>#VALUE!</v>
      </c>
      <c r="AY161" s="25">
        <f t="shared" si="130"/>
        <v>1.0169999999999999</v>
      </c>
      <c r="AZ161" s="55" t="e">
        <f t="shared" si="170"/>
        <v>#DIV/0!</v>
      </c>
    </row>
    <row r="162" spans="3:52">
      <c r="C162" s="4"/>
      <c r="D162" s="4"/>
      <c r="E162" s="4"/>
      <c r="F162" s="4"/>
      <c r="G162" s="55">
        <f t="shared" si="131"/>
        <v>-1.1208741258741391E-2</v>
      </c>
      <c r="H162" s="26"/>
      <c r="I162" s="25">
        <f>'Randament Mammo'!$I$18-4.5</f>
        <v>61.5</v>
      </c>
      <c r="J162" s="26"/>
      <c r="K162" s="25">
        <f t="shared" si="158"/>
        <v>0</v>
      </c>
      <c r="L162" s="25" t="e">
        <f>VLOOKUP(E162,'Tabele aux MGD'!B152:F162,IF(_CTF="Mo/Mo",2,IF(_CTF="Mo/Rh",3,IF(_CTF="Rh/Rh",4,5))),0)</f>
        <v>#N/A</v>
      </c>
      <c r="M162" s="25" t="e">
        <f t="shared" si="132"/>
        <v>#N/A</v>
      </c>
      <c r="N162" s="25" t="e">
        <f t="shared" si="133"/>
        <v>#N/A</v>
      </c>
      <c r="O162" s="25" t="e">
        <f t="shared" si="134"/>
        <v>#N/A</v>
      </c>
      <c r="P162" s="25" t="e">
        <f t="shared" si="135"/>
        <v>#N/A</v>
      </c>
      <c r="Q162" s="25" t="e">
        <f t="shared" si="136"/>
        <v>#N/A</v>
      </c>
      <c r="R162" s="25" t="e">
        <f t="shared" si="137"/>
        <v>#N/A</v>
      </c>
      <c r="S162" s="25" t="e">
        <f t="shared" si="138"/>
        <v>#N/A</v>
      </c>
      <c r="T162" s="25" t="e">
        <f t="shared" si="139"/>
        <v>#N/A</v>
      </c>
      <c r="U162" s="25" t="e">
        <f t="shared" si="159"/>
        <v>#VALUE!</v>
      </c>
      <c r="V162" s="25" t="e">
        <f t="shared" si="160"/>
        <v>#VALUE!</v>
      </c>
      <c r="W162" s="25" t="e">
        <f t="shared" si="161"/>
        <v>#VALUE!</v>
      </c>
      <c r="X162" s="26"/>
      <c r="Y162" s="85" t="e">
        <f t="shared" si="140"/>
        <v>#N/A</v>
      </c>
      <c r="Z162" s="85" t="e">
        <f t="shared" si="141"/>
        <v>#N/A</v>
      </c>
      <c r="AA162" s="85" t="e">
        <f t="shared" si="142"/>
        <v>#N/A</v>
      </c>
      <c r="AB162" s="85" t="e">
        <f t="shared" si="143"/>
        <v>#N/A</v>
      </c>
      <c r="AC162" s="85" t="e">
        <f t="shared" si="144"/>
        <v>#N/A</v>
      </c>
      <c r="AD162" s="85" t="e">
        <f t="shared" si="145"/>
        <v>#N/A</v>
      </c>
      <c r="AE162" s="85" t="e">
        <f t="shared" si="146"/>
        <v>#N/A</v>
      </c>
      <c r="AF162" s="85" t="e">
        <f t="shared" si="147"/>
        <v>#N/A</v>
      </c>
      <c r="AG162" s="85" t="e">
        <f t="shared" si="148"/>
        <v>#N/A</v>
      </c>
      <c r="AH162" s="85" t="e">
        <f t="shared" si="149"/>
        <v>#N/A</v>
      </c>
      <c r="AI162" s="85" t="e">
        <f t="shared" si="150"/>
        <v>#N/A</v>
      </c>
      <c r="AJ162" s="85" t="e">
        <f t="shared" si="151"/>
        <v>#N/A</v>
      </c>
      <c r="AK162" s="85" t="e">
        <f t="shared" si="162"/>
        <v>#VALUE!</v>
      </c>
      <c r="AL162" s="85" t="e">
        <f t="shared" si="163"/>
        <v>#VALUE!</v>
      </c>
      <c r="AM162" s="85" t="e">
        <f t="shared" si="164"/>
        <v>#VALUE!</v>
      </c>
      <c r="AN162" s="85" t="e">
        <f t="shared" si="165"/>
        <v>#N/A</v>
      </c>
      <c r="AO162" s="85" t="e">
        <f t="shared" si="152"/>
        <v>#N/A</v>
      </c>
      <c r="AP162" s="85" t="e">
        <f t="shared" si="153"/>
        <v>#N/A</v>
      </c>
      <c r="AQ162" s="85" t="e">
        <f t="shared" si="154"/>
        <v>#N/A</v>
      </c>
      <c r="AR162" s="85" t="e">
        <f t="shared" si="155"/>
        <v>#N/A</v>
      </c>
      <c r="AS162" s="85" t="e">
        <f t="shared" si="156"/>
        <v>#N/A</v>
      </c>
      <c r="AT162" s="85" t="e">
        <f t="shared" si="157"/>
        <v>#N/A</v>
      </c>
      <c r="AU162" s="85" t="e">
        <f t="shared" si="166"/>
        <v>#VALUE!</v>
      </c>
      <c r="AV162" s="85" t="e">
        <f t="shared" si="167"/>
        <v>#VALUE!</v>
      </c>
      <c r="AW162" s="85" t="e">
        <f t="shared" si="168"/>
        <v>#VALUE!</v>
      </c>
      <c r="AX162" s="25" t="e">
        <f t="shared" si="169"/>
        <v>#VALUE!</v>
      </c>
      <c r="AY162" s="25">
        <f t="shared" si="130"/>
        <v>1.0169999999999999</v>
      </c>
      <c r="AZ162" s="55" t="e">
        <f t="shared" si="170"/>
        <v>#DIV/0!</v>
      </c>
    </row>
    <row r="163" spans="3:52">
      <c r="C163" s="4"/>
      <c r="D163" s="4"/>
      <c r="E163" s="4"/>
      <c r="F163" s="4"/>
      <c r="G163" s="55">
        <f t="shared" si="131"/>
        <v>-1.1208741258741391E-2</v>
      </c>
      <c r="H163" s="26"/>
      <c r="I163" s="25">
        <f>'Randament Mammo'!$I$18-4.5</f>
        <v>61.5</v>
      </c>
      <c r="J163" s="26"/>
      <c r="K163" s="25">
        <f t="shared" si="158"/>
        <v>0</v>
      </c>
      <c r="L163" s="25" t="e">
        <f>VLOOKUP(E163,'Tabele aux MGD'!B153:F163,IF(_CTF="Mo/Mo",2,IF(_CTF="Mo/Rh",3,IF(_CTF="Rh/Rh",4,5))),0)</f>
        <v>#N/A</v>
      </c>
      <c r="M163" s="25" t="e">
        <f t="shared" si="132"/>
        <v>#N/A</v>
      </c>
      <c r="N163" s="25" t="e">
        <f t="shared" si="133"/>
        <v>#N/A</v>
      </c>
      <c r="O163" s="25" t="e">
        <f t="shared" si="134"/>
        <v>#N/A</v>
      </c>
      <c r="P163" s="25" t="e">
        <f t="shared" si="135"/>
        <v>#N/A</v>
      </c>
      <c r="Q163" s="25" t="e">
        <f t="shared" si="136"/>
        <v>#N/A</v>
      </c>
      <c r="R163" s="25" t="e">
        <f t="shared" si="137"/>
        <v>#N/A</v>
      </c>
      <c r="S163" s="25" t="e">
        <f t="shared" si="138"/>
        <v>#N/A</v>
      </c>
      <c r="T163" s="25" t="e">
        <f t="shared" si="139"/>
        <v>#N/A</v>
      </c>
      <c r="U163" s="25" t="e">
        <f t="shared" si="159"/>
        <v>#VALUE!</v>
      </c>
      <c r="V163" s="25" t="e">
        <f t="shared" si="160"/>
        <v>#VALUE!</v>
      </c>
      <c r="W163" s="25" t="e">
        <f t="shared" si="161"/>
        <v>#VALUE!</v>
      </c>
      <c r="X163" s="26"/>
      <c r="Y163" s="85" t="e">
        <f t="shared" si="140"/>
        <v>#N/A</v>
      </c>
      <c r="Z163" s="85" t="e">
        <f t="shared" si="141"/>
        <v>#N/A</v>
      </c>
      <c r="AA163" s="85" t="e">
        <f t="shared" si="142"/>
        <v>#N/A</v>
      </c>
      <c r="AB163" s="85" t="e">
        <f t="shared" si="143"/>
        <v>#N/A</v>
      </c>
      <c r="AC163" s="85" t="e">
        <f t="shared" si="144"/>
        <v>#N/A</v>
      </c>
      <c r="AD163" s="85" t="e">
        <f t="shared" si="145"/>
        <v>#N/A</v>
      </c>
      <c r="AE163" s="85" t="e">
        <f t="shared" si="146"/>
        <v>#N/A</v>
      </c>
      <c r="AF163" s="85" t="e">
        <f t="shared" si="147"/>
        <v>#N/A</v>
      </c>
      <c r="AG163" s="85" t="e">
        <f t="shared" si="148"/>
        <v>#N/A</v>
      </c>
      <c r="AH163" s="85" t="e">
        <f t="shared" si="149"/>
        <v>#N/A</v>
      </c>
      <c r="AI163" s="85" t="e">
        <f t="shared" si="150"/>
        <v>#N/A</v>
      </c>
      <c r="AJ163" s="85" t="e">
        <f t="shared" si="151"/>
        <v>#N/A</v>
      </c>
      <c r="AK163" s="85" t="e">
        <f t="shared" si="162"/>
        <v>#VALUE!</v>
      </c>
      <c r="AL163" s="85" t="e">
        <f t="shared" si="163"/>
        <v>#VALUE!</v>
      </c>
      <c r="AM163" s="85" t="e">
        <f t="shared" si="164"/>
        <v>#VALUE!</v>
      </c>
      <c r="AN163" s="85" t="e">
        <f t="shared" si="165"/>
        <v>#N/A</v>
      </c>
      <c r="AO163" s="85" t="e">
        <f t="shared" si="152"/>
        <v>#N/A</v>
      </c>
      <c r="AP163" s="85" t="e">
        <f t="shared" si="153"/>
        <v>#N/A</v>
      </c>
      <c r="AQ163" s="85" t="e">
        <f t="shared" si="154"/>
        <v>#N/A</v>
      </c>
      <c r="AR163" s="85" t="e">
        <f t="shared" si="155"/>
        <v>#N/A</v>
      </c>
      <c r="AS163" s="85" t="e">
        <f t="shared" si="156"/>
        <v>#N/A</v>
      </c>
      <c r="AT163" s="85" t="e">
        <f t="shared" si="157"/>
        <v>#N/A</v>
      </c>
      <c r="AU163" s="85" t="e">
        <f t="shared" si="166"/>
        <v>#VALUE!</v>
      </c>
      <c r="AV163" s="85" t="e">
        <f t="shared" si="167"/>
        <v>#VALUE!</v>
      </c>
      <c r="AW163" s="85" t="e">
        <f t="shared" si="168"/>
        <v>#VALUE!</v>
      </c>
      <c r="AX163" s="25" t="e">
        <f t="shared" si="169"/>
        <v>#VALUE!</v>
      </c>
      <c r="AY163" s="25">
        <f t="shared" si="130"/>
        <v>1.0169999999999999</v>
      </c>
      <c r="AZ163" s="55" t="e">
        <f t="shared" si="170"/>
        <v>#DIV/0!</v>
      </c>
    </row>
    <row r="164" spans="3:52">
      <c r="C164" s="4"/>
      <c r="D164" s="4"/>
      <c r="E164" s="4"/>
      <c r="F164" s="4"/>
      <c r="G164" s="55">
        <f t="shared" si="131"/>
        <v>-1.1208741258741391E-2</v>
      </c>
      <c r="H164" s="26"/>
      <c r="I164" s="25">
        <f>'Randament Mammo'!$I$18-4.5</f>
        <v>61.5</v>
      </c>
      <c r="J164" s="26"/>
      <c r="K164" s="25">
        <f t="shared" si="158"/>
        <v>0</v>
      </c>
      <c r="L164" s="25" t="e">
        <f>VLOOKUP(E164,'Tabele aux MGD'!B154:F164,IF(_CTF="Mo/Mo",2,IF(_CTF="Mo/Rh",3,IF(_CTF="Rh/Rh",4,5))),0)</f>
        <v>#N/A</v>
      </c>
      <c r="M164" s="25" t="e">
        <f t="shared" si="132"/>
        <v>#N/A</v>
      </c>
      <c r="N164" s="25" t="e">
        <f t="shared" si="133"/>
        <v>#N/A</v>
      </c>
      <c r="O164" s="25" t="e">
        <f t="shared" si="134"/>
        <v>#N/A</v>
      </c>
      <c r="P164" s="25" t="e">
        <f t="shared" si="135"/>
        <v>#N/A</v>
      </c>
      <c r="Q164" s="25" t="e">
        <f t="shared" si="136"/>
        <v>#N/A</v>
      </c>
      <c r="R164" s="25" t="e">
        <f t="shared" si="137"/>
        <v>#N/A</v>
      </c>
      <c r="S164" s="25" t="e">
        <f t="shared" si="138"/>
        <v>#N/A</v>
      </c>
      <c r="T164" s="25" t="e">
        <f t="shared" si="139"/>
        <v>#N/A</v>
      </c>
      <c r="U164" s="25" t="e">
        <f t="shared" si="159"/>
        <v>#VALUE!</v>
      </c>
      <c r="V164" s="25" t="e">
        <f t="shared" si="160"/>
        <v>#VALUE!</v>
      </c>
      <c r="W164" s="25" t="e">
        <f t="shared" si="161"/>
        <v>#VALUE!</v>
      </c>
      <c r="X164" s="26"/>
      <c r="Y164" s="85" t="e">
        <f t="shared" si="140"/>
        <v>#N/A</v>
      </c>
      <c r="Z164" s="85" t="e">
        <f t="shared" si="141"/>
        <v>#N/A</v>
      </c>
      <c r="AA164" s="85" t="e">
        <f t="shared" si="142"/>
        <v>#N/A</v>
      </c>
      <c r="AB164" s="85" t="e">
        <f t="shared" si="143"/>
        <v>#N/A</v>
      </c>
      <c r="AC164" s="85" t="e">
        <f t="shared" si="144"/>
        <v>#N/A</v>
      </c>
      <c r="AD164" s="85" t="e">
        <f t="shared" si="145"/>
        <v>#N/A</v>
      </c>
      <c r="AE164" s="85" t="e">
        <f t="shared" si="146"/>
        <v>#N/A</v>
      </c>
      <c r="AF164" s="85" t="e">
        <f t="shared" si="147"/>
        <v>#N/A</v>
      </c>
      <c r="AG164" s="85" t="e">
        <f t="shared" si="148"/>
        <v>#N/A</v>
      </c>
      <c r="AH164" s="85" t="e">
        <f t="shared" si="149"/>
        <v>#N/A</v>
      </c>
      <c r="AI164" s="85" t="e">
        <f t="shared" si="150"/>
        <v>#N/A</v>
      </c>
      <c r="AJ164" s="85" t="e">
        <f t="shared" si="151"/>
        <v>#N/A</v>
      </c>
      <c r="AK164" s="85" t="e">
        <f t="shared" si="162"/>
        <v>#VALUE!</v>
      </c>
      <c r="AL164" s="85" t="e">
        <f t="shared" si="163"/>
        <v>#VALUE!</v>
      </c>
      <c r="AM164" s="85" t="e">
        <f t="shared" si="164"/>
        <v>#VALUE!</v>
      </c>
      <c r="AN164" s="85" t="e">
        <f t="shared" si="165"/>
        <v>#N/A</v>
      </c>
      <c r="AO164" s="85" t="e">
        <f t="shared" si="152"/>
        <v>#N/A</v>
      </c>
      <c r="AP164" s="85" t="e">
        <f t="shared" si="153"/>
        <v>#N/A</v>
      </c>
      <c r="AQ164" s="85" t="e">
        <f t="shared" si="154"/>
        <v>#N/A</v>
      </c>
      <c r="AR164" s="85" t="e">
        <f t="shared" si="155"/>
        <v>#N/A</v>
      </c>
      <c r="AS164" s="85" t="e">
        <f t="shared" si="156"/>
        <v>#N/A</v>
      </c>
      <c r="AT164" s="85" t="e">
        <f t="shared" si="157"/>
        <v>#N/A</v>
      </c>
      <c r="AU164" s="85" t="e">
        <f t="shared" si="166"/>
        <v>#VALUE!</v>
      </c>
      <c r="AV164" s="85" t="e">
        <f t="shared" si="167"/>
        <v>#VALUE!</v>
      </c>
      <c r="AW164" s="85" t="e">
        <f t="shared" si="168"/>
        <v>#VALUE!</v>
      </c>
      <c r="AX164" s="25" t="e">
        <f t="shared" si="169"/>
        <v>#VALUE!</v>
      </c>
      <c r="AY164" s="25">
        <f t="shared" si="130"/>
        <v>1.0169999999999999</v>
      </c>
      <c r="AZ164" s="55" t="e">
        <f t="shared" si="170"/>
        <v>#DIV/0!</v>
      </c>
    </row>
    <row r="165" spans="3:52">
      <c r="C165" s="4"/>
      <c r="D165" s="4"/>
      <c r="E165" s="4"/>
      <c r="F165" s="4"/>
      <c r="G165" s="55">
        <f t="shared" si="131"/>
        <v>-1.1208741258741391E-2</v>
      </c>
      <c r="H165" s="26"/>
      <c r="I165" s="25">
        <f>'Randament Mammo'!$I$18-4.5</f>
        <v>61.5</v>
      </c>
      <c r="J165" s="26"/>
      <c r="K165" s="25">
        <f t="shared" si="158"/>
        <v>0</v>
      </c>
      <c r="L165" s="25" t="e">
        <f>VLOOKUP(E165,'Tabele aux MGD'!B155:F165,IF(_CTF="Mo/Mo",2,IF(_CTF="Mo/Rh",3,IF(_CTF="Rh/Rh",4,5))),0)</f>
        <v>#N/A</v>
      </c>
      <c r="M165" s="25" t="e">
        <f t="shared" si="132"/>
        <v>#N/A</v>
      </c>
      <c r="N165" s="25" t="e">
        <f t="shared" si="133"/>
        <v>#N/A</v>
      </c>
      <c r="O165" s="25" t="e">
        <f t="shared" si="134"/>
        <v>#N/A</v>
      </c>
      <c r="P165" s="25" t="e">
        <f t="shared" si="135"/>
        <v>#N/A</v>
      </c>
      <c r="Q165" s="25" t="e">
        <f t="shared" si="136"/>
        <v>#N/A</v>
      </c>
      <c r="R165" s="25" t="e">
        <f t="shared" si="137"/>
        <v>#N/A</v>
      </c>
      <c r="S165" s="25" t="e">
        <f t="shared" si="138"/>
        <v>#N/A</v>
      </c>
      <c r="T165" s="25" t="e">
        <f t="shared" si="139"/>
        <v>#N/A</v>
      </c>
      <c r="U165" s="25" t="e">
        <f t="shared" si="159"/>
        <v>#VALUE!</v>
      </c>
      <c r="V165" s="25" t="e">
        <f t="shared" si="160"/>
        <v>#VALUE!</v>
      </c>
      <c r="W165" s="25" t="e">
        <f t="shared" si="161"/>
        <v>#VALUE!</v>
      </c>
      <c r="X165" s="26"/>
      <c r="Y165" s="85" t="e">
        <f t="shared" si="140"/>
        <v>#N/A</v>
      </c>
      <c r="Z165" s="85" t="e">
        <f t="shared" si="141"/>
        <v>#N/A</v>
      </c>
      <c r="AA165" s="85" t="e">
        <f t="shared" si="142"/>
        <v>#N/A</v>
      </c>
      <c r="AB165" s="85" t="e">
        <f t="shared" si="143"/>
        <v>#N/A</v>
      </c>
      <c r="AC165" s="85" t="e">
        <f t="shared" si="144"/>
        <v>#N/A</v>
      </c>
      <c r="AD165" s="85" t="e">
        <f t="shared" si="145"/>
        <v>#N/A</v>
      </c>
      <c r="AE165" s="85" t="e">
        <f t="shared" si="146"/>
        <v>#N/A</v>
      </c>
      <c r="AF165" s="85" t="e">
        <f t="shared" si="147"/>
        <v>#N/A</v>
      </c>
      <c r="AG165" s="85" t="e">
        <f t="shared" si="148"/>
        <v>#N/A</v>
      </c>
      <c r="AH165" s="85" t="e">
        <f t="shared" si="149"/>
        <v>#N/A</v>
      </c>
      <c r="AI165" s="85" t="e">
        <f t="shared" si="150"/>
        <v>#N/A</v>
      </c>
      <c r="AJ165" s="85" t="e">
        <f t="shared" si="151"/>
        <v>#N/A</v>
      </c>
      <c r="AK165" s="85" t="e">
        <f t="shared" si="162"/>
        <v>#VALUE!</v>
      </c>
      <c r="AL165" s="85" t="e">
        <f t="shared" si="163"/>
        <v>#VALUE!</v>
      </c>
      <c r="AM165" s="85" t="e">
        <f t="shared" si="164"/>
        <v>#VALUE!</v>
      </c>
      <c r="AN165" s="85" t="e">
        <f t="shared" si="165"/>
        <v>#N/A</v>
      </c>
      <c r="AO165" s="85" t="e">
        <f t="shared" si="152"/>
        <v>#N/A</v>
      </c>
      <c r="AP165" s="85" t="e">
        <f t="shared" si="153"/>
        <v>#N/A</v>
      </c>
      <c r="AQ165" s="85" t="e">
        <f t="shared" si="154"/>
        <v>#N/A</v>
      </c>
      <c r="AR165" s="85" t="e">
        <f t="shared" si="155"/>
        <v>#N/A</v>
      </c>
      <c r="AS165" s="85" t="e">
        <f t="shared" si="156"/>
        <v>#N/A</v>
      </c>
      <c r="AT165" s="85" t="e">
        <f t="shared" si="157"/>
        <v>#N/A</v>
      </c>
      <c r="AU165" s="85" t="e">
        <f t="shared" si="166"/>
        <v>#VALUE!</v>
      </c>
      <c r="AV165" s="85" t="e">
        <f t="shared" si="167"/>
        <v>#VALUE!</v>
      </c>
      <c r="AW165" s="85" t="e">
        <f t="shared" si="168"/>
        <v>#VALUE!</v>
      </c>
      <c r="AX165" s="25" t="e">
        <f t="shared" si="169"/>
        <v>#VALUE!</v>
      </c>
      <c r="AY165" s="25">
        <f t="shared" si="130"/>
        <v>1.0169999999999999</v>
      </c>
      <c r="AZ165" s="55" t="e">
        <f t="shared" si="170"/>
        <v>#DIV/0!</v>
      </c>
    </row>
    <row r="166" spans="3:52">
      <c r="C166" s="4"/>
      <c r="D166" s="4"/>
      <c r="E166" s="4"/>
      <c r="F166" s="4"/>
      <c r="G166" s="55">
        <f t="shared" si="131"/>
        <v>-1.1208741258741391E-2</v>
      </c>
      <c r="H166" s="26"/>
      <c r="I166" s="25">
        <f>'Randament Mammo'!$I$18-4.5</f>
        <v>61.5</v>
      </c>
      <c r="J166" s="26"/>
      <c r="K166" s="25">
        <f t="shared" si="158"/>
        <v>0</v>
      </c>
      <c r="L166" s="25" t="e">
        <f>VLOOKUP(E166,'Tabele aux MGD'!B156:F166,IF(_CTF="Mo/Mo",2,IF(_CTF="Mo/Rh",3,IF(_CTF="Rh/Rh",4,5))),0)</f>
        <v>#N/A</v>
      </c>
      <c r="M166" s="25" t="e">
        <f t="shared" si="132"/>
        <v>#N/A</v>
      </c>
      <c r="N166" s="25" t="e">
        <f t="shared" si="133"/>
        <v>#N/A</v>
      </c>
      <c r="O166" s="25" t="e">
        <f t="shared" si="134"/>
        <v>#N/A</v>
      </c>
      <c r="P166" s="25" t="e">
        <f t="shared" si="135"/>
        <v>#N/A</v>
      </c>
      <c r="Q166" s="25" t="e">
        <f t="shared" si="136"/>
        <v>#N/A</v>
      </c>
      <c r="R166" s="25" t="e">
        <f t="shared" si="137"/>
        <v>#N/A</v>
      </c>
      <c r="S166" s="25" t="e">
        <f t="shared" si="138"/>
        <v>#N/A</v>
      </c>
      <c r="T166" s="25" t="e">
        <f t="shared" si="139"/>
        <v>#N/A</v>
      </c>
      <c r="U166" s="25" t="e">
        <f t="shared" si="159"/>
        <v>#VALUE!</v>
      </c>
      <c r="V166" s="25" t="e">
        <f t="shared" si="160"/>
        <v>#VALUE!</v>
      </c>
      <c r="W166" s="25" t="e">
        <f t="shared" si="161"/>
        <v>#VALUE!</v>
      </c>
      <c r="X166" s="26"/>
      <c r="Y166" s="85" t="e">
        <f t="shared" si="140"/>
        <v>#N/A</v>
      </c>
      <c r="Z166" s="85" t="e">
        <f t="shared" si="141"/>
        <v>#N/A</v>
      </c>
      <c r="AA166" s="85" t="e">
        <f t="shared" si="142"/>
        <v>#N/A</v>
      </c>
      <c r="AB166" s="85" t="e">
        <f t="shared" si="143"/>
        <v>#N/A</v>
      </c>
      <c r="AC166" s="85" t="e">
        <f t="shared" si="144"/>
        <v>#N/A</v>
      </c>
      <c r="AD166" s="85" t="e">
        <f t="shared" si="145"/>
        <v>#N/A</v>
      </c>
      <c r="AE166" s="85" t="e">
        <f t="shared" si="146"/>
        <v>#N/A</v>
      </c>
      <c r="AF166" s="85" t="e">
        <f t="shared" si="147"/>
        <v>#N/A</v>
      </c>
      <c r="AG166" s="85" t="e">
        <f t="shared" si="148"/>
        <v>#N/A</v>
      </c>
      <c r="AH166" s="85" t="e">
        <f t="shared" si="149"/>
        <v>#N/A</v>
      </c>
      <c r="AI166" s="85" t="e">
        <f t="shared" si="150"/>
        <v>#N/A</v>
      </c>
      <c r="AJ166" s="85" t="e">
        <f t="shared" si="151"/>
        <v>#N/A</v>
      </c>
      <c r="AK166" s="85" t="e">
        <f t="shared" si="162"/>
        <v>#VALUE!</v>
      </c>
      <c r="AL166" s="85" t="e">
        <f t="shared" si="163"/>
        <v>#VALUE!</v>
      </c>
      <c r="AM166" s="85" t="e">
        <f t="shared" si="164"/>
        <v>#VALUE!</v>
      </c>
      <c r="AN166" s="85" t="e">
        <f t="shared" si="165"/>
        <v>#N/A</v>
      </c>
      <c r="AO166" s="85" t="e">
        <f t="shared" si="152"/>
        <v>#N/A</v>
      </c>
      <c r="AP166" s="85" t="e">
        <f t="shared" si="153"/>
        <v>#N/A</v>
      </c>
      <c r="AQ166" s="85" t="e">
        <f t="shared" si="154"/>
        <v>#N/A</v>
      </c>
      <c r="AR166" s="85" t="e">
        <f t="shared" si="155"/>
        <v>#N/A</v>
      </c>
      <c r="AS166" s="85" t="e">
        <f t="shared" si="156"/>
        <v>#N/A</v>
      </c>
      <c r="AT166" s="85" t="e">
        <f t="shared" si="157"/>
        <v>#N/A</v>
      </c>
      <c r="AU166" s="85" t="e">
        <f t="shared" si="166"/>
        <v>#VALUE!</v>
      </c>
      <c r="AV166" s="85" t="e">
        <f t="shared" si="167"/>
        <v>#VALUE!</v>
      </c>
      <c r="AW166" s="85" t="e">
        <f t="shared" si="168"/>
        <v>#VALUE!</v>
      </c>
      <c r="AX166" s="25" t="e">
        <f t="shared" si="169"/>
        <v>#VALUE!</v>
      </c>
      <c r="AY166" s="25">
        <f t="shared" si="130"/>
        <v>1.0169999999999999</v>
      </c>
      <c r="AZ166" s="55" t="e">
        <f t="shared" si="170"/>
        <v>#DIV/0!</v>
      </c>
    </row>
    <row r="167" spans="3:52">
      <c r="C167" s="4"/>
      <c r="D167" s="4"/>
      <c r="E167" s="4"/>
      <c r="F167" s="4"/>
      <c r="G167" s="55">
        <f t="shared" si="131"/>
        <v>-1.1208741258741391E-2</v>
      </c>
      <c r="H167" s="26"/>
      <c r="I167" s="25">
        <f>'Randament Mammo'!$I$18-4.5</f>
        <v>61.5</v>
      </c>
      <c r="J167" s="26"/>
      <c r="K167" s="25">
        <f t="shared" si="158"/>
        <v>0</v>
      </c>
      <c r="L167" s="25" t="e">
        <f>VLOOKUP(E167,'Tabele aux MGD'!B157:F167,IF(_CTF="Mo/Mo",2,IF(_CTF="Mo/Rh",3,IF(_CTF="Rh/Rh",4,5))),0)</f>
        <v>#N/A</v>
      </c>
      <c r="M167" s="25" t="e">
        <f t="shared" si="132"/>
        <v>#N/A</v>
      </c>
      <c r="N167" s="25" t="e">
        <f t="shared" si="133"/>
        <v>#N/A</v>
      </c>
      <c r="O167" s="25" t="e">
        <f t="shared" si="134"/>
        <v>#N/A</v>
      </c>
      <c r="P167" s="25" t="e">
        <f t="shared" si="135"/>
        <v>#N/A</v>
      </c>
      <c r="Q167" s="25" t="e">
        <f t="shared" si="136"/>
        <v>#N/A</v>
      </c>
      <c r="R167" s="25" t="e">
        <f t="shared" si="137"/>
        <v>#N/A</v>
      </c>
      <c r="S167" s="25" t="e">
        <f t="shared" si="138"/>
        <v>#N/A</v>
      </c>
      <c r="T167" s="25" t="e">
        <f t="shared" si="139"/>
        <v>#N/A</v>
      </c>
      <c r="U167" s="25" t="e">
        <f t="shared" si="159"/>
        <v>#VALUE!</v>
      </c>
      <c r="V167" s="25" t="e">
        <f t="shared" si="160"/>
        <v>#VALUE!</v>
      </c>
      <c r="W167" s="25" t="e">
        <f t="shared" si="161"/>
        <v>#VALUE!</v>
      </c>
      <c r="X167" s="26"/>
      <c r="Y167" s="85" t="e">
        <f t="shared" si="140"/>
        <v>#N/A</v>
      </c>
      <c r="Z167" s="85" t="e">
        <f t="shared" si="141"/>
        <v>#N/A</v>
      </c>
      <c r="AA167" s="85" t="e">
        <f t="shared" si="142"/>
        <v>#N/A</v>
      </c>
      <c r="AB167" s="85" t="e">
        <f t="shared" si="143"/>
        <v>#N/A</v>
      </c>
      <c r="AC167" s="85" t="e">
        <f t="shared" si="144"/>
        <v>#N/A</v>
      </c>
      <c r="AD167" s="85" t="e">
        <f t="shared" si="145"/>
        <v>#N/A</v>
      </c>
      <c r="AE167" s="85" t="e">
        <f t="shared" si="146"/>
        <v>#N/A</v>
      </c>
      <c r="AF167" s="85" t="e">
        <f t="shared" si="147"/>
        <v>#N/A</v>
      </c>
      <c r="AG167" s="85" t="e">
        <f t="shared" si="148"/>
        <v>#N/A</v>
      </c>
      <c r="AH167" s="85" t="e">
        <f t="shared" si="149"/>
        <v>#N/A</v>
      </c>
      <c r="AI167" s="85" t="e">
        <f t="shared" si="150"/>
        <v>#N/A</v>
      </c>
      <c r="AJ167" s="85" t="e">
        <f t="shared" si="151"/>
        <v>#N/A</v>
      </c>
      <c r="AK167" s="85" t="e">
        <f t="shared" si="162"/>
        <v>#VALUE!</v>
      </c>
      <c r="AL167" s="85" t="e">
        <f t="shared" si="163"/>
        <v>#VALUE!</v>
      </c>
      <c r="AM167" s="85" t="e">
        <f t="shared" si="164"/>
        <v>#VALUE!</v>
      </c>
      <c r="AN167" s="85" t="e">
        <f t="shared" si="165"/>
        <v>#N/A</v>
      </c>
      <c r="AO167" s="85" t="e">
        <f t="shared" si="152"/>
        <v>#N/A</v>
      </c>
      <c r="AP167" s="85" t="e">
        <f t="shared" si="153"/>
        <v>#N/A</v>
      </c>
      <c r="AQ167" s="85" t="e">
        <f t="shared" si="154"/>
        <v>#N/A</v>
      </c>
      <c r="AR167" s="85" t="e">
        <f t="shared" si="155"/>
        <v>#N/A</v>
      </c>
      <c r="AS167" s="85" t="e">
        <f t="shared" si="156"/>
        <v>#N/A</v>
      </c>
      <c r="AT167" s="85" t="e">
        <f t="shared" si="157"/>
        <v>#N/A</v>
      </c>
      <c r="AU167" s="85" t="e">
        <f t="shared" si="166"/>
        <v>#VALUE!</v>
      </c>
      <c r="AV167" s="85" t="e">
        <f t="shared" si="167"/>
        <v>#VALUE!</v>
      </c>
      <c r="AW167" s="85" t="e">
        <f t="shared" si="168"/>
        <v>#VALUE!</v>
      </c>
      <c r="AX167" s="25" t="e">
        <f t="shared" si="169"/>
        <v>#VALUE!</v>
      </c>
      <c r="AY167" s="25">
        <f t="shared" si="130"/>
        <v>1.0169999999999999</v>
      </c>
      <c r="AZ167" s="55" t="e">
        <f t="shared" si="170"/>
        <v>#DIV/0!</v>
      </c>
    </row>
    <row r="168" spans="3:52">
      <c r="C168" s="4"/>
      <c r="D168" s="4"/>
      <c r="E168" s="4"/>
      <c r="F168" s="4"/>
      <c r="G168" s="55">
        <f t="shared" si="131"/>
        <v>-1.1208741258741391E-2</v>
      </c>
      <c r="H168" s="26"/>
      <c r="I168" s="25">
        <f>'Randament Mammo'!$I$18-4.5</f>
        <v>61.5</v>
      </c>
      <c r="J168" s="26"/>
      <c r="K168" s="25">
        <f t="shared" si="158"/>
        <v>0</v>
      </c>
      <c r="L168" s="25" t="e">
        <f>VLOOKUP(E168,'Tabele aux MGD'!B158:F168,IF(_CTF="Mo/Mo",2,IF(_CTF="Mo/Rh",3,IF(_CTF="Rh/Rh",4,5))),0)</f>
        <v>#N/A</v>
      </c>
      <c r="M168" s="25" t="e">
        <f t="shared" si="132"/>
        <v>#N/A</v>
      </c>
      <c r="N168" s="25" t="e">
        <f t="shared" si="133"/>
        <v>#N/A</v>
      </c>
      <c r="O168" s="25" t="e">
        <f t="shared" si="134"/>
        <v>#N/A</v>
      </c>
      <c r="P168" s="25" t="e">
        <f t="shared" si="135"/>
        <v>#N/A</v>
      </c>
      <c r="Q168" s="25" t="e">
        <f t="shared" si="136"/>
        <v>#N/A</v>
      </c>
      <c r="R168" s="25" t="e">
        <f t="shared" si="137"/>
        <v>#N/A</v>
      </c>
      <c r="S168" s="25" t="e">
        <f t="shared" si="138"/>
        <v>#N/A</v>
      </c>
      <c r="T168" s="25" t="e">
        <f t="shared" si="139"/>
        <v>#N/A</v>
      </c>
      <c r="U168" s="25" t="e">
        <f t="shared" si="159"/>
        <v>#VALUE!</v>
      </c>
      <c r="V168" s="25" t="e">
        <f t="shared" si="160"/>
        <v>#VALUE!</v>
      </c>
      <c r="W168" s="25" t="e">
        <f t="shared" si="161"/>
        <v>#VALUE!</v>
      </c>
      <c r="X168" s="26"/>
      <c r="Y168" s="85" t="e">
        <f t="shared" si="140"/>
        <v>#N/A</v>
      </c>
      <c r="Z168" s="85" t="e">
        <f t="shared" si="141"/>
        <v>#N/A</v>
      </c>
      <c r="AA168" s="85" t="e">
        <f t="shared" si="142"/>
        <v>#N/A</v>
      </c>
      <c r="AB168" s="85" t="e">
        <f t="shared" si="143"/>
        <v>#N/A</v>
      </c>
      <c r="AC168" s="85" t="e">
        <f t="shared" si="144"/>
        <v>#N/A</v>
      </c>
      <c r="AD168" s="85" t="e">
        <f t="shared" si="145"/>
        <v>#N/A</v>
      </c>
      <c r="AE168" s="85" t="e">
        <f t="shared" si="146"/>
        <v>#N/A</v>
      </c>
      <c r="AF168" s="85" t="e">
        <f t="shared" si="147"/>
        <v>#N/A</v>
      </c>
      <c r="AG168" s="85" t="e">
        <f t="shared" si="148"/>
        <v>#N/A</v>
      </c>
      <c r="AH168" s="85" t="e">
        <f t="shared" si="149"/>
        <v>#N/A</v>
      </c>
      <c r="AI168" s="85" t="e">
        <f t="shared" si="150"/>
        <v>#N/A</v>
      </c>
      <c r="AJ168" s="85" t="e">
        <f t="shared" si="151"/>
        <v>#N/A</v>
      </c>
      <c r="AK168" s="85" t="e">
        <f t="shared" si="162"/>
        <v>#VALUE!</v>
      </c>
      <c r="AL168" s="85" t="e">
        <f t="shared" si="163"/>
        <v>#VALUE!</v>
      </c>
      <c r="AM168" s="85" t="e">
        <f t="shared" si="164"/>
        <v>#VALUE!</v>
      </c>
      <c r="AN168" s="85" t="e">
        <f t="shared" si="165"/>
        <v>#N/A</v>
      </c>
      <c r="AO168" s="85" t="e">
        <f t="shared" si="152"/>
        <v>#N/A</v>
      </c>
      <c r="AP168" s="85" t="e">
        <f t="shared" si="153"/>
        <v>#N/A</v>
      </c>
      <c r="AQ168" s="85" t="e">
        <f t="shared" si="154"/>
        <v>#N/A</v>
      </c>
      <c r="AR168" s="85" t="e">
        <f t="shared" si="155"/>
        <v>#N/A</v>
      </c>
      <c r="AS168" s="85" t="e">
        <f t="shared" si="156"/>
        <v>#N/A</v>
      </c>
      <c r="AT168" s="85" t="e">
        <f t="shared" si="157"/>
        <v>#N/A</v>
      </c>
      <c r="AU168" s="85" t="e">
        <f t="shared" si="166"/>
        <v>#VALUE!</v>
      </c>
      <c r="AV168" s="85" t="e">
        <f t="shared" si="167"/>
        <v>#VALUE!</v>
      </c>
      <c r="AW168" s="85" t="e">
        <f t="shared" si="168"/>
        <v>#VALUE!</v>
      </c>
      <c r="AX168" s="25" t="e">
        <f t="shared" si="169"/>
        <v>#VALUE!</v>
      </c>
      <c r="AY168" s="25">
        <f t="shared" si="130"/>
        <v>1.0169999999999999</v>
      </c>
      <c r="AZ168" s="55" t="e">
        <f t="shared" si="170"/>
        <v>#DIV/0!</v>
      </c>
    </row>
    <row r="169" spans="3:52">
      <c r="C169" s="4"/>
      <c r="D169" s="4"/>
      <c r="E169" s="4"/>
      <c r="F169" s="4"/>
      <c r="G169" s="55">
        <f t="shared" si="131"/>
        <v>-1.1208741258741391E-2</v>
      </c>
      <c r="H169" s="26"/>
      <c r="I169" s="25">
        <f>'Randament Mammo'!$I$18-4.5</f>
        <v>61.5</v>
      </c>
      <c r="J169" s="26"/>
      <c r="K169" s="25">
        <f t="shared" si="158"/>
        <v>0</v>
      </c>
      <c r="L169" s="25" t="e">
        <f>VLOOKUP(E169,'Tabele aux MGD'!B159:F169,IF(_CTF="Mo/Mo",2,IF(_CTF="Mo/Rh",3,IF(_CTF="Rh/Rh",4,5))),0)</f>
        <v>#N/A</v>
      </c>
      <c r="M169" s="25" t="e">
        <f t="shared" si="132"/>
        <v>#N/A</v>
      </c>
      <c r="N169" s="25" t="e">
        <f t="shared" si="133"/>
        <v>#N/A</v>
      </c>
      <c r="O169" s="25" t="e">
        <f t="shared" si="134"/>
        <v>#N/A</v>
      </c>
      <c r="P169" s="25" t="e">
        <f t="shared" si="135"/>
        <v>#N/A</v>
      </c>
      <c r="Q169" s="25" t="e">
        <f t="shared" si="136"/>
        <v>#N/A</v>
      </c>
      <c r="R169" s="25" t="e">
        <f t="shared" si="137"/>
        <v>#N/A</v>
      </c>
      <c r="S169" s="25" t="e">
        <f t="shared" si="138"/>
        <v>#N/A</v>
      </c>
      <c r="T169" s="25" t="e">
        <f t="shared" si="139"/>
        <v>#N/A</v>
      </c>
      <c r="U169" s="25" t="e">
        <f t="shared" si="159"/>
        <v>#VALUE!</v>
      </c>
      <c r="V169" s="25" t="e">
        <f t="shared" si="160"/>
        <v>#VALUE!</v>
      </c>
      <c r="W169" s="25" t="e">
        <f t="shared" si="161"/>
        <v>#VALUE!</v>
      </c>
      <c r="X169" s="26"/>
      <c r="Y169" s="85" t="e">
        <f t="shared" si="140"/>
        <v>#N/A</v>
      </c>
      <c r="Z169" s="85" t="e">
        <f t="shared" si="141"/>
        <v>#N/A</v>
      </c>
      <c r="AA169" s="85" t="e">
        <f t="shared" si="142"/>
        <v>#N/A</v>
      </c>
      <c r="AB169" s="85" t="e">
        <f t="shared" si="143"/>
        <v>#N/A</v>
      </c>
      <c r="AC169" s="85" t="e">
        <f t="shared" si="144"/>
        <v>#N/A</v>
      </c>
      <c r="AD169" s="85" t="e">
        <f t="shared" si="145"/>
        <v>#N/A</v>
      </c>
      <c r="AE169" s="85" t="e">
        <f t="shared" si="146"/>
        <v>#N/A</v>
      </c>
      <c r="AF169" s="85" t="e">
        <f t="shared" si="147"/>
        <v>#N/A</v>
      </c>
      <c r="AG169" s="85" t="e">
        <f t="shared" si="148"/>
        <v>#N/A</v>
      </c>
      <c r="AH169" s="85" t="e">
        <f t="shared" si="149"/>
        <v>#N/A</v>
      </c>
      <c r="AI169" s="85" t="e">
        <f t="shared" si="150"/>
        <v>#N/A</v>
      </c>
      <c r="AJ169" s="85" t="e">
        <f t="shared" si="151"/>
        <v>#N/A</v>
      </c>
      <c r="AK169" s="85" t="e">
        <f t="shared" si="162"/>
        <v>#VALUE!</v>
      </c>
      <c r="AL169" s="85" t="e">
        <f t="shared" si="163"/>
        <v>#VALUE!</v>
      </c>
      <c r="AM169" s="85" t="e">
        <f t="shared" si="164"/>
        <v>#VALUE!</v>
      </c>
      <c r="AN169" s="85" t="e">
        <f t="shared" si="165"/>
        <v>#N/A</v>
      </c>
      <c r="AO169" s="85" t="e">
        <f t="shared" si="152"/>
        <v>#N/A</v>
      </c>
      <c r="AP169" s="85" t="e">
        <f t="shared" si="153"/>
        <v>#N/A</v>
      </c>
      <c r="AQ169" s="85" t="e">
        <f t="shared" si="154"/>
        <v>#N/A</v>
      </c>
      <c r="AR169" s="85" t="e">
        <f t="shared" si="155"/>
        <v>#N/A</v>
      </c>
      <c r="AS169" s="85" t="e">
        <f t="shared" si="156"/>
        <v>#N/A</v>
      </c>
      <c r="AT169" s="85" t="e">
        <f t="shared" si="157"/>
        <v>#N/A</v>
      </c>
      <c r="AU169" s="85" t="e">
        <f t="shared" si="166"/>
        <v>#VALUE!</v>
      </c>
      <c r="AV169" s="85" t="e">
        <f t="shared" si="167"/>
        <v>#VALUE!</v>
      </c>
      <c r="AW169" s="85" t="e">
        <f t="shared" si="168"/>
        <v>#VALUE!</v>
      </c>
      <c r="AX169" s="25" t="e">
        <f t="shared" si="169"/>
        <v>#VALUE!</v>
      </c>
      <c r="AY169" s="25">
        <f t="shared" si="130"/>
        <v>1.0169999999999999</v>
      </c>
      <c r="AZ169" s="55" t="e">
        <f t="shared" si="170"/>
        <v>#DIV/0!</v>
      </c>
    </row>
    <row r="170" spans="3:52">
      <c r="C170" s="4"/>
      <c r="D170" s="4"/>
      <c r="E170" s="4"/>
      <c r="F170" s="4"/>
      <c r="G170" s="55">
        <f t="shared" si="131"/>
        <v>-1.1208741258741391E-2</v>
      </c>
      <c r="H170" s="26"/>
      <c r="I170" s="25">
        <f>'Randament Mammo'!$I$18-4.5</f>
        <v>61.5</v>
      </c>
      <c r="J170" s="26"/>
      <c r="K170" s="25">
        <f t="shared" si="158"/>
        <v>0</v>
      </c>
      <c r="L170" s="25" t="e">
        <f>VLOOKUP(E170,'Tabele aux MGD'!B160:F170,IF(_CTF="Mo/Mo",2,IF(_CTF="Mo/Rh",3,IF(_CTF="Rh/Rh",4,5))),0)</f>
        <v>#N/A</v>
      </c>
      <c r="M170" s="25" t="e">
        <f t="shared" si="132"/>
        <v>#N/A</v>
      </c>
      <c r="N170" s="25" t="e">
        <f t="shared" si="133"/>
        <v>#N/A</v>
      </c>
      <c r="O170" s="25" t="e">
        <f t="shared" si="134"/>
        <v>#N/A</v>
      </c>
      <c r="P170" s="25" t="e">
        <f t="shared" si="135"/>
        <v>#N/A</v>
      </c>
      <c r="Q170" s="25" t="e">
        <f t="shared" si="136"/>
        <v>#N/A</v>
      </c>
      <c r="R170" s="25" t="e">
        <f t="shared" si="137"/>
        <v>#N/A</v>
      </c>
      <c r="S170" s="25" t="e">
        <f t="shared" si="138"/>
        <v>#N/A</v>
      </c>
      <c r="T170" s="25" t="e">
        <f t="shared" si="139"/>
        <v>#N/A</v>
      </c>
      <c r="U170" s="25" t="e">
        <f t="shared" si="159"/>
        <v>#VALUE!</v>
      </c>
      <c r="V170" s="25" t="e">
        <f t="shared" si="160"/>
        <v>#VALUE!</v>
      </c>
      <c r="W170" s="25" t="e">
        <f t="shared" si="161"/>
        <v>#VALUE!</v>
      </c>
      <c r="X170" s="26"/>
      <c r="Y170" s="85" t="e">
        <f t="shared" si="140"/>
        <v>#N/A</v>
      </c>
      <c r="Z170" s="85" t="e">
        <f t="shared" si="141"/>
        <v>#N/A</v>
      </c>
      <c r="AA170" s="85" t="e">
        <f t="shared" si="142"/>
        <v>#N/A</v>
      </c>
      <c r="AB170" s="85" t="e">
        <f t="shared" si="143"/>
        <v>#N/A</v>
      </c>
      <c r="AC170" s="85" t="e">
        <f t="shared" si="144"/>
        <v>#N/A</v>
      </c>
      <c r="AD170" s="85" t="e">
        <f t="shared" si="145"/>
        <v>#N/A</v>
      </c>
      <c r="AE170" s="85" t="e">
        <f t="shared" si="146"/>
        <v>#N/A</v>
      </c>
      <c r="AF170" s="85" t="e">
        <f t="shared" si="147"/>
        <v>#N/A</v>
      </c>
      <c r="AG170" s="85" t="e">
        <f t="shared" si="148"/>
        <v>#N/A</v>
      </c>
      <c r="AH170" s="85" t="e">
        <f t="shared" si="149"/>
        <v>#N/A</v>
      </c>
      <c r="AI170" s="85" t="e">
        <f t="shared" si="150"/>
        <v>#N/A</v>
      </c>
      <c r="AJ170" s="85" t="e">
        <f t="shared" si="151"/>
        <v>#N/A</v>
      </c>
      <c r="AK170" s="85" t="e">
        <f t="shared" si="162"/>
        <v>#VALUE!</v>
      </c>
      <c r="AL170" s="85" t="e">
        <f t="shared" si="163"/>
        <v>#VALUE!</v>
      </c>
      <c r="AM170" s="85" t="e">
        <f t="shared" si="164"/>
        <v>#VALUE!</v>
      </c>
      <c r="AN170" s="85" t="e">
        <f t="shared" si="165"/>
        <v>#N/A</v>
      </c>
      <c r="AO170" s="85" t="e">
        <f t="shared" si="152"/>
        <v>#N/A</v>
      </c>
      <c r="AP170" s="85" t="e">
        <f t="shared" si="153"/>
        <v>#N/A</v>
      </c>
      <c r="AQ170" s="85" t="e">
        <f t="shared" si="154"/>
        <v>#N/A</v>
      </c>
      <c r="AR170" s="85" t="e">
        <f t="shared" si="155"/>
        <v>#N/A</v>
      </c>
      <c r="AS170" s="85" t="e">
        <f t="shared" si="156"/>
        <v>#N/A</v>
      </c>
      <c r="AT170" s="85" t="e">
        <f t="shared" si="157"/>
        <v>#N/A</v>
      </c>
      <c r="AU170" s="85" t="e">
        <f t="shared" si="166"/>
        <v>#VALUE!</v>
      </c>
      <c r="AV170" s="85" t="e">
        <f t="shared" si="167"/>
        <v>#VALUE!</v>
      </c>
      <c r="AW170" s="85" t="e">
        <f t="shared" si="168"/>
        <v>#VALUE!</v>
      </c>
      <c r="AX170" s="25" t="e">
        <f t="shared" si="169"/>
        <v>#VALUE!</v>
      </c>
      <c r="AY170" s="25">
        <f t="shared" si="130"/>
        <v>1.0169999999999999</v>
      </c>
      <c r="AZ170" s="55" t="e">
        <f t="shared" si="170"/>
        <v>#DIV/0!</v>
      </c>
    </row>
    <row r="171" spans="3:52">
      <c r="C171" s="4"/>
      <c r="D171" s="4"/>
      <c r="E171" s="4"/>
      <c r="F171" s="4"/>
      <c r="G171" s="55">
        <f t="shared" si="131"/>
        <v>-1.1208741258741391E-2</v>
      </c>
      <c r="H171" s="26"/>
      <c r="I171" s="25">
        <f>'Randament Mammo'!$I$18-4.5</f>
        <v>61.5</v>
      </c>
      <c r="J171" s="26"/>
      <c r="K171" s="25">
        <f t="shared" si="158"/>
        <v>0</v>
      </c>
      <c r="L171" s="25" t="e">
        <f>VLOOKUP(E171,'Tabele aux MGD'!B161:F171,IF(_CTF="Mo/Mo",2,IF(_CTF="Mo/Rh",3,IF(_CTF="Rh/Rh",4,5))),0)</f>
        <v>#N/A</v>
      </c>
      <c r="M171" s="25" t="e">
        <f t="shared" si="132"/>
        <v>#N/A</v>
      </c>
      <c r="N171" s="25" t="e">
        <f t="shared" si="133"/>
        <v>#N/A</v>
      </c>
      <c r="O171" s="25" t="e">
        <f t="shared" si="134"/>
        <v>#N/A</v>
      </c>
      <c r="P171" s="25" t="e">
        <f t="shared" si="135"/>
        <v>#N/A</v>
      </c>
      <c r="Q171" s="25" t="e">
        <f t="shared" si="136"/>
        <v>#N/A</v>
      </c>
      <c r="R171" s="25" t="e">
        <f t="shared" si="137"/>
        <v>#N/A</v>
      </c>
      <c r="S171" s="25" t="e">
        <f t="shared" si="138"/>
        <v>#N/A</v>
      </c>
      <c r="T171" s="25" t="e">
        <f t="shared" si="139"/>
        <v>#N/A</v>
      </c>
      <c r="U171" s="25" t="e">
        <f t="shared" si="159"/>
        <v>#VALUE!</v>
      </c>
      <c r="V171" s="25" t="e">
        <f t="shared" si="160"/>
        <v>#VALUE!</v>
      </c>
      <c r="W171" s="25" t="e">
        <f t="shared" si="161"/>
        <v>#VALUE!</v>
      </c>
      <c r="X171" s="26"/>
      <c r="Y171" s="85" t="e">
        <f t="shared" si="140"/>
        <v>#N/A</v>
      </c>
      <c r="Z171" s="85" t="e">
        <f t="shared" si="141"/>
        <v>#N/A</v>
      </c>
      <c r="AA171" s="85" t="e">
        <f t="shared" si="142"/>
        <v>#N/A</v>
      </c>
      <c r="AB171" s="85" t="e">
        <f t="shared" si="143"/>
        <v>#N/A</v>
      </c>
      <c r="AC171" s="85" t="e">
        <f t="shared" si="144"/>
        <v>#N/A</v>
      </c>
      <c r="AD171" s="85" t="e">
        <f t="shared" si="145"/>
        <v>#N/A</v>
      </c>
      <c r="AE171" s="85" t="e">
        <f t="shared" si="146"/>
        <v>#N/A</v>
      </c>
      <c r="AF171" s="85" t="e">
        <f t="shared" si="147"/>
        <v>#N/A</v>
      </c>
      <c r="AG171" s="85" t="e">
        <f t="shared" si="148"/>
        <v>#N/A</v>
      </c>
      <c r="AH171" s="85" t="e">
        <f t="shared" si="149"/>
        <v>#N/A</v>
      </c>
      <c r="AI171" s="85" t="e">
        <f t="shared" si="150"/>
        <v>#N/A</v>
      </c>
      <c r="AJ171" s="85" t="e">
        <f t="shared" si="151"/>
        <v>#N/A</v>
      </c>
      <c r="AK171" s="85" t="e">
        <f t="shared" si="162"/>
        <v>#VALUE!</v>
      </c>
      <c r="AL171" s="85" t="e">
        <f t="shared" si="163"/>
        <v>#VALUE!</v>
      </c>
      <c r="AM171" s="85" t="e">
        <f t="shared" si="164"/>
        <v>#VALUE!</v>
      </c>
      <c r="AN171" s="85" t="e">
        <f t="shared" si="165"/>
        <v>#N/A</v>
      </c>
      <c r="AO171" s="85" t="e">
        <f t="shared" si="152"/>
        <v>#N/A</v>
      </c>
      <c r="AP171" s="85" t="e">
        <f t="shared" si="153"/>
        <v>#N/A</v>
      </c>
      <c r="AQ171" s="85" t="e">
        <f t="shared" si="154"/>
        <v>#N/A</v>
      </c>
      <c r="AR171" s="85" t="e">
        <f t="shared" si="155"/>
        <v>#N/A</v>
      </c>
      <c r="AS171" s="85" t="e">
        <f t="shared" si="156"/>
        <v>#N/A</v>
      </c>
      <c r="AT171" s="85" t="e">
        <f t="shared" si="157"/>
        <v>#N/A</v>
      </c>
      <c r="AU171" s="85" t="e">
        <f t="shared" si="166"/>
        <v>#VALUE!</v>
      </c>
      <c r="AV171" s="85" t="e">
        <f t="shared" si="167"/>
        <v>#VALUE!</v>
      </c>
      <c r="AW171" s="85" t="e">
        <f t="shared" si="168"/>
        <v>#VALUE!</v>
      </c>
      <c r="AX171" s="25" t="e">
        <f t="shared" si="169"/>
        <v>#VALUE!</v>
      </c>
      <c r="AY171" s="25">
        <f t="shared" si="130"/>
        <v>1.0169999999999999</v>
      </c>
      <c r="AZ171" s="55" t="e">
        <f t="shared" si="170"/>
        <v>#DIV/0!</v>
      </c>
    </row>
    <row r="172" spans="3:52">
      <c r="C172" s="4"/>
      <c r="D172" s="4"/>
      <c r="E172" s="4"/>
      <c r="F172" s="4"/>
      <c r="G172" s="55">
        <f t="shared" si="131"/>
        <v>-1.1208741258741391E-2</v>
      </c>
      <c r="H172" s="26"/>
      <c r="I172" s="25">
        <f>'Randament Mammo'!$I$18-4.5</f>
        <v>61.5</v>
      </c>
      <c r="J172" s="26"/>
      <c r="K172" s="25">
        <f t="shared" si="158"/>
        <v>0</v>
      </c>
      <c r="L172" s="25" t="e">
        <f>VLOOKUP(E172,'Tabele aux MGD'!B162:F172,IF(_CTF="Mo/Mo",2,IF(_CTF="Mo/Rh",3,IF(_CTF="Rh/Rh",4,5))),0)</f>
        <v>#N/A</v>
      </c>
      <c r="M172" s="25" t="e">
        <f t="shared" si="132"/>
        <v>#N/A</v>
      </c>
      <c r="N172" s="25" t="e">
        <f t="shared" si="133"/>
        <v>#N/A</v>
      </c>
      <c r="O172" s="25" t="e">
        <f t="shared" si="134"/>
        <v>#N/A</v>
      </c>
      <c r="P172" s="25" t="e">
        <f t="shared" si="135"/>
        <v>#N/A</v>
      </c>
      <c r="Q172" s="25" t="e">
        <f t="shared" si="136"/>
        <v>#N/A</v>
      </c>
      <c r="R172" s="25" t="e">
        <f t="shared" si="137"/>
        <v>#N/A</v>
      </c>
      <c r="S172" s="25" t="e">
        <f t="shared" si="138"/>
        <v>#N/A</v>
      </c>
      <c r="T172" s="25" t="e">
        <f t="shared" si="139"/>
        <v>#N/A</v>
      </c>
      <c r="U172" s="25" t="e">
        <f t="shared" si="159"/>
        <v>#VALUE!</v>
      </c>
      <c r="V172" s="25" t="e">
        <f t="shared" si="160"/>
        <v>#VALUE!</v>
      </c>
      <c r="W172" s="25" t="e">
        <f t="shared" si="161"/>
        <v>#VALUE!</v>
      </c>
      <c r="X172" s="26"/>
      <c r="Y172" s="85" t="e">
        <f t="shared" si="140"/>
        <v>#N/A</v>
      </c>
      <c r="Z172" s="85" t="e">
        <f t="shared" si="141"/>
        <v>#N/A</v>
      </c>
      <c r="AA172" s="85" t="e">
        <f t="shared" si="142"/>
        <v>#N/A</v>
      </c>
      <c r="AB172" s="85" t="e">
        <f t="shared" si="143"/>
        <v>#N/A</v>
      </c>
      <c r="AC172" s="85" t="e">
        <f t="shared" si="144"/>
        <v>#N/A</v>
      </c>
      <c r="AD172" s="85" t="e">
        <f t="shared" si="145"/>
        <v>#N/A</v>
      </c>
      <c r="AE172" s="85" t="e">
        <f t="shared" si="146"/>
        <v>#N/A</v>
      </c>
      <c r="AF172" s="85" t="e">
        <f t="shared" si="147"/>
        <v>#N/A</v>
      </c>
      <c r="AG172" s="85" t="e">
        <f t="shared" si="148"/>
        <v>#N/A</v>
      </c>
      <c r="AH172" s="85" t="e">
        <f t="shared" si="149"/>
        <v>#N/A</v>
      </c>
      <c r="AI172" s="85" t="e">
        <f t="shared" si="150"/>
        <v>#N/A</v>
      </c>
      <c r="AJ172" s="85" t="e">
        <f t="shared" si="151"/>
        <v>#N/A</v>
      </c>
      <c r="AK172" s="85" t="e">
        <f t="shared" si="162"/>
        <v>#VALUE!</v>
      </c>
      <c r="AL172" s="85" t="e">
        <f t="shared" si="163"/>
        <v>#VALUE!</v>
      </c>
      <c r="AM172" s="85" t="e">
        <f t="shared" si="164"/>
        <v>#VALUE!</v>
      </c>
      <c r="AN172" s="85" t="e">
        <f t="shared" si="165"/>
        <v>#N/A</v>
      </c>
      <c r="AO172" s="85" t="e">
        <f t="shared" si="152"/>
        <v>#N/A</v>
      </c>
      <c r="AP172" s="85" t="e">
        <f t="shared" si="153"/>
        <v>#N/A</v>
      </c>
      <c r="AQ172" s="85" t="e">
        <f t="shared" si="154"/>
        <v>#N/A</v>
      </c>
      <c r="AR172" s="85" t="e">
        <f t="shared" si="155"/>
        <v>#N/A</v>
      </c>
      <c r="AS172" s="85" t="e">
        <f t="shared" si="156"/>
        <v>#N/A</v>
      </c>
      <c r="AT172" s="85" t="e">
        <f t="shared" si="157"/>
        <v>#N/A</v>
      </c>
      <c r="AU172" s="85" t="e">
        <f t="shared" si="166"/>
        <v>#VALUE!</v>
      </c>
      <c r="AV172" s="85" t="e">
        <f t="shared" si="167"/>
        <v>#VALUE!</v>
      </c>
      <c r="AW172" s="85" t="e">
        <f t="shared" si="168"/>
        <v>#VALUE!</v>
      </c>
      <c r="AX172" s="25" t="e">
        <f t="shared" si="169"/>
        <v>#VALUE!</v>
      </c>
      <c r="AY172" s="25">
        <f t="shared" si="130"/>
        <v>1.0169999999999999</v>
      </c>
      <c r="AZ172" s="55" t="e">
        <f t="shared" si="170"/>
        <v>#DIV/0!</v>
      </c>
    </row>
    <row r="173" spans="3:52">
      <c r="C173" s="4"/>
      <c r="D173" s="4"/>
      <c r="E173" s="4"/>
      <c r="F173" s="4"/>
      <c r="G173" s="55">
        <f t="shared" si="131"/>
        <v>-1.1208741258741391E-2</v>
      </c>
      <c r="H173" s="26"/>
      <c r="I173" s="25">
        <f>'Randament Mammo'!$I$18-4.5</f>
        <v>61.5</v>
      </c>
      <c r="J173" s="26"/>
      <c r="K173" s="25">
        <f t="shared" si="158"/>
        <v>0</v>
      </c>
      <c r="L173" s="25" t="e">
        <f>VLOOKUP(E173,'Tabele aux MGD'!B163:F173,IF(_CTF="Mo/Mo",2,IF(_CTF="Mo/Rh",3,IF(_CTF="Rh/Rh",4,5))),0)</f>
        <v>#N/A</v>
      </c>
      <c r="M173" s="25" t="e">
        <f t="shared" si="132"/>
        <v>#N/A</v>
      </c>
      <c r="N173" s="25" t="e">
        <f t="shared" si="133"/>
        <v>#N/A</v>
      </c>
      <c r="O173" s="25" t="e">
        <f t="shared" si="134"/>
        <v>#N/A</v>
      </c>
      <c r="P173" s="25" t="e">
        <f t="shared" si="135"/>
        <v>#N/A</v>
      </c>
      <c r="Q173" s="25" t="e">
        <f t="shared" si="136"/>
        <v>#N/A</v>
      </c>
      <c r="R173" s="25" t="e">
        <f t="shared" si="137"/>
        <v>#N/A</v>
      </c>
      <c r="S173" s="25" t="e">
        <f t="shared" si="138"/>
        <v>#N/A</v>
      </c>
      <c r="T173" s="25" t="e">
        <f t="shared" si="139"/>
        <v>#N/A</v>
      </c>
      <c r="U173" s="25" t="e">
        <f t="shared" si="159"/>
        <v>#VALUE!</v>
      </c>
      <c r="V173" s="25" t="e">
        <f t="shared" si="160"/>
        <v>#VALUE!</v>
      </c>
      <c r="W173" s="25" t="e">
        <f t="shared" si="161"/>
        <v>#VALUE!</v>
      </c>
      <c r="X173" s="26"/>
      <c r="Y173" s="85" t="e">
        <f t="shared" si="140"/>
        <v>#N/A</v>
      </c>
      <c r="Z173" s="85" t="e">
        <f t="shared" si="141"/>
        <v>#N/A</v>
      </c>
      <c r="AA173" s="85" t="e">
        <f t="shared" si="142"/>
        <v>#N/A</v>
      </c>
      <c r="AB173" s="85" t="e">
        <f t="shared" si="143"/>
        <v>#N/A</v>
      </c>
      <c r="AC173" s="85" t="e">
        <f t="shared" si="144"/>
        <v>#N/A</v>
      </c>
      <c r="AD173" s="85" t="e">
        <f t="shared" si="145"/>
        <v>#N/A</v>
      </c>
      <c r="AE173" s="85" t="e">
        <f t="shared" si="146"/>
        <v>#N/A</v>
      </c>
      <c r="AF173" s="85" t="e">
        <f t="shared" si="147"/>
        <v>#N/A</v>
      </c>
      <c r="AG173" s="85" t="e">
        <f t="shared" si="148"/>
        <v>#N/A</v>
      </c>
      <c r="AH173" s="85" t="e">
        <f t="shared" si="149"/>
        <v>#N/A</v>
      </c>
      <c r="AI173" s="85" t="e">
        <f t="shared" si="150"/>
        <v>#N/A</v>
      </c>
      <c r="AJ173" s="85" t="e">
        <f t="shared" si="151"/>
        <v>#N/A</v>
      </c>
      <c r="AK173" s="85" t="e">
        <f t="shared" si="162"/>
        <v>#VALUE!</v>
      </c>
      <c r="AL173" s="85" t="e">
        <f t="shared" si="163"/>
        <v>#VALUE!</v>
      </c>
      <c r="AM173" s="85" t="e">
        <f t="shared" si="164"/>
        <v>#VALUE!</v>
      </c>
      <c r="AN173" s="85" t="e">
        <f t="shared" si="165"/>
        <v>#N/A</v>
      </c>
      <c r="AO173" s="85" t="e">
        <f t="shared" si="152"/>
        <v>#N/A</v>
      </c>
      <c r="AP173" s="85" t="e">
        <f t="shared" si="153"/>
        <v>#N/A</v>
      </c>
      <c r="AQ173" s="85" t="e">
        <f t="shared" si="154"/>
        <v>#N/A</v>
      </c>
      <c r="AR173" s="85" t="e">
        <f t="shared" si="155"/>
        <v>#N/A</v>
      </c>
      <c r="AS173" s="85" t="e">
        <f t="shared" si="156"/>
        <v>#N/A</v>
      </c>
      <c r="AT173" s="85" t="e">
        <f t="shared" si="157"/>
        <v>#N/A</v>
      </c>
      <c r="AU173" s="85" t="e">
        <f t="shared" si="166"/>
        <v>#VALUE!</v>
      </c>
      <c r="AV173" s="85" t="e">
        <f t="shared" si="167"/>
        <v>#VALUE!</v>
      </c>
      <c r="AW173" s="85" t="e">
        <f t="shared" si="168"/>
        <v>#VALUE!</v>
      </c>
      <c r="AX173" s="25" t="e">
        <f t="shared" si="169"/>
        <v>#VALUE!</v>
      </c>
      <c r="AY173" s="25">
        <f t="shared" si="130"/>
        <v>1.0169999999999999</v>
      </c>
      <c r="AZ173" s="55" t="e">
        <f t="shared" si="170"/>
        <v>#DIV/0!</v>
      </c>
    </row>
    <row r="174" spans="3:52">
      <c r="C174" s="4"/>
      <c r="D174" s="4"/>
      <c r="E174" s="4"/>
      <c r="F174" s="4"/>
      <c r="G174" s="55">
        <f t="shared" si="131"/>
        <v>-1.1208741258741391E-2</v>
      </c>
      <c r="H174" s="26"/>
      <c r="I174" s="25">
        <f>'Randament Mammo'!$I$18-4.5</f>
        <v>61.5</v>
      </c>
      <c r="J174" s="26"/>
      <c r="K174" s="25">
        <f t="shared" si="158"/>
        <v>0</v>
      </c>
      <c r="L174" s="25" t="e">
        <f>VLOOKUP(E174,'Tabele aux MGD'!B164:F174,IF(_CTF="Mo/Mo",2,IF(_CTF="Mo/Rh",3,IF(_CTF="Rh/Rh",4,5))),0)</f>
        <v>#N/A</v>
      </c>
      <c r="M174" s="25" t="e">
        <f t="shared" si="132"/>
        <v>#N/A</v>
      </c>
      <c r="N174" s="25" t="e">
        <f t="shared" si="133"/>
        <v>#N/A</v>
      </c>
      <c r="O174" s="25" t="e">
        <f t="shared" si="134"/>
        <v>#N/A</v>
      </c>
      <c r="P174" s="25" t="e">
        <f t="shared" si="135"/>
        <v>#N/A</v>
      </c>
      <c r="Q174" s="25" t="e">
        <f t="shared" si="136"/>
        <v>#N/A</v>
      </c>
      <c r="R174" s="25" t="e">
        <f t="shared" si="137"/>
        <v>#N/A</v>
      </c>
      <c r="S174" s="25" t="e">
        <f t="shared" si="138"/>
        <v>#N/A</v>
      </c>
      <c r="T174" s="25" t="e">
        <f t="shared" si="139"/>
        <v>#N/A</v>
      </c>
      <c r="U174" s="25" t="e">
        <f t="shared" si="159"/>
        <v>#VALUE!</v>
      </c>
      <c r="V174" s="25" t="e">
        <f t="shared" si="160"/>
        <v>#VALUE!</v>
      </c>
      <c r="W174" s="25" t="e">
        <f t="shared" si="161"/>
        <v>#VALUE!</v>
      </c>
      <c r="X174" s="26"/>
      <c r="Y174" s="85" t="e">
        <f t="shared" si="140"/>
        <v>#N/A</v>
      </c>
      <c r="Z174" s="85" t="e">
        <f t="shared" si="141"/>
        <v>#N/A</v>
      </c>
      <c r="AA174" s="85" t="e">
        <f t="shared" si="142"/>
        <v>#N/A</v>
      </c>
      <c r="AB174" s="85" t="e">
        <f t="shared" si="143"/>
        <v>#N/A</v>
      </c>
      <c r="AC174" s="85" t="e">
        <f t="shared" si="144"/>
        <v>#N/A</v>
      </c>
      <c r="AD174" s="85" t="e">
        <f t="shared" si="145"/>
        <v>#N/A</v>
      </c>
      <c r="AE174" s="85" t="e">
        <f t="shared" si="146"/>
        <v>#N/A</v>
      </c>
      <c r="AF174" s="85" t="e">
        <f t="shared" si="147"/>
        <v>#N/A</v>
      </c>
      <c r="AG174" s="85" t="e">
        <f t="shared" si="148"/>
        <v>#N/A</v>
      </c>
      <c r="AH174" s="85" t="e">
        <f t="shared" si="149"/>
        <v>#N/A</v>
      </c>
      <c r="AI174" s="85" t="e">
        <f t="shared" si="150"/>
        <v>#N/A</v>
      </c>
      <c r="AJ174" s="85" t="e">
        <f t="shared" si="151"/>
        <v>#N/A</v>
      </c>
      <c r="AK174" s="85" t="e">
        <f t="shared" si="162"/>
        <v>#VALUE!</v>
      </c>
      <c r="AL174" s="85" t="e">
        <f t="shared" si="163"/>
        <v>#VALUE!</v>
      </c>
      <c r="AM174" s="85" t="e">
        <f t="shared" si="164"/>
        <v>#VALUE!</v>
      </c>
      <c r="AN174" s="85" t="e">
        <f t="shared" si="165"/>
        <v>#N/A</v>
      </c>
      <c r="AO174" s="85" t="e">
        <f t="shared" si="152"/>
        <v>#N/A</v>
      </c>
      <c r="AP174" s="85" t="e">
        <f t="shared" si="153"/>
        <v>#N/A</v>
      </c>
      <c r="AQ174" s="85" t="e">
        <f t="shared" si="154"/>
        <v>#N/A</v>
      </c>
      <c r="AR174" s="85" t="e">
        <f t="shared" si="155"/>
        <v>#N/A</v>
      </c>
      <c r="AS174" s="85" t="e">
        <f t="shared" si="156"/>
        <v>#N/A</v>
      </c>
      <c r="AT174" s="85" t="e">
        <f t="shared" si="157"/>
        <v>#N/A</v>
      </c>
      <c r="AU174" s="85" t="e">
        <f t="shared" si="166"/>
        <v>#VALUE!</v>
      </c>
      <c r="AV174" s="85" t="e">
        <f t="shared" si="167"/>
        <v>#VALUE!</v>
      </c>
      <c r="AW174" s="85" t="e">
        <f t="shared" si="168"/>
        <v>#VALUE!</v>
      </c>
      <c r="AX174" s="25" t="e">
        <f t="shared" si="169"/>
        <v>#VALUE!</v>
      </c>
      <c r="AY174" s="25">
        <f t="shared" si="130"/>
        <v>1.0169999999999999</v>
      </c>
      <c r="AZ174" s="55" t="e">
        <f t="shared" si="170"/>
        <v>#DIV/0!</v>
      </c>
    </row>
    <row r="175" spans="3:52">
      <c r="C175" s="4"/>
      <c r="D175" s="4"/>
      <c r="E175" s="4"/>
      <c r="F175" s="4"/>
      <c r="G175" s="55">
        <f t="shared" si="131"/>
        <v>-1.1208741258741391E-2</v>
      </c>
      <c r="H175" s="26"/>
      <c r="I175" s="25">
        <f>'Randament Mammo'!$I$18-4.5</f>
        <v>61.5</v>
      </c>
      <c r="J175" s="26"/>
      <c r="K175" s="25">
        <f t="shared" si="158"/>
        <v>0</v>
      </c>
      <c r="L175" s="25" t="e">
        <f>VLOOKUP(E175,'Tabele aux MGD'!B165:F175,IF(_CTF="Mo/Mo",2,IF(_CTF="Mo/Rh",3,IF(_CTF="Rh/Rh",4,5))),0)</f>
        <v>#N/A</v>
      </c>
      <c r="M175" s="25" t="e">
        <f t="shared" si="132"/>
        <v>#N/A</v>
      </c>
      <c r="N175" s="25" t="e">
        <f t="shared" si="133"/>
        <v>#N/A</v>
      </c>
      <c r="O175" s="25" t="e">
        <f t="shared" si="134"/>
        <v>#N/A</v>
      </c>
      <c r="P175" s="25" t="e">
        <f t="shared" si="135"/>
        <v>#N/A</v>
      </c>
      <c r="Q175" s="25" t="e">
        <f t="shared" si="136"/>
        <v>#N/A</v>
      </c>
      <c r="R175" s="25" t="e">
        <f t="shared" si="137"/>
        <v>#N/A</v>
      </c>
      <c r="S175" s="25" t="e">
        <f t="shared" si="138"/>
        <v>#N/A</v>
      </c>
      <c r="T175" s="25" t="e">
        <f t="shared" si="139"/>
        <v>#N/A</v>
      </c>
      <c r="U175" s="25" t="e">
        <f t="shared" si="159"/>
        <v>#VALUE!</v>
      </c>
      <c r="V175" s="25" t="e">
        <f t="shared" si="160"/>
        <v>#VALUE!</v>
      </c>
      <c r="W175" s="25" t="e">
        <f t="shared" si="161"/>
        <v>#VALUE!</v>
      </c>
      <c r="X175" s="26"/>
      <c r="Y175" s="85" t="e">
        <f t="shared" si="140"/>
        <v>#N/A</v>
      </c>
      <c r="Z175" s="85" t="e">
        <f t="shared" si="141"/>
        <v>#N/A</v>
      </c>
      <c r="AA175" s="85" t="e">
        <f t="shared" si="142"/>
        <v>#N/A</v>
      </c>
      <c r="AB175" s="85" t="e">
        <f t="shared" si="143"/>
        <v>#N/A</v>
      </c>
      <c r="AC175" s="85" t="e">
        <f t="shared" si="144"/>
        <v>#N/A</v>
      </c>
      <c r="AD175" s="85" t="e">
        <f t="shared" si="145"/>
        <v>#N/A</v>
      </c>
      <c r="AE175" s="85" t="e">
        <f t="shared" si="146"/>
        <v>#N/A</v>
      </c>
      <c r="AF175" s="85" t="e">
        <f t="shared" si="147"/>
        <v>#N/A</v>
      </c>
      <c r="AG175" s="85" t="e">
        <f t="shared" si="148"/>
        <v>#N/A</v>
      </c>
      <c r="AH175" s="85" t="e">
        <f t="shared" si="149"/>
        <v>#N/A</v>
      </c>
      <c r="AI175" s="85" t="e">
        <f t="shared" si="150"/>
        <v>#N/A</v>
      </c>
      <c r="AJ175" s="85" t="e">
        <f t="shared" si="151"/>
        <v>#N/A</v>
      </c>
      <c r="AK175" s="85" t="e">
        <f t="shared" si="162"/>
        <v>#VALUE!</v>
      </c>
      <c r="AL175" s="85" t="e">
        <f t="shared" si="163"/>
        <v>#VALUE!</v>
      </c>
      <c r="AM175" s="85" t="e">
        <f t="shared" si="164"/>
        <v>#VALUE!</v>
      </c>
      <c r="AN175" s="85" t="e">
        <f t="shared" si="165"/>
        <v>#N/A</v>
      </c>
      <c r="AO175" s="85" t="e">
        <f t="shared" si="152"/>
        <v>#N/A</v>
      </c>
      <c r="AP175" s="85" t="e">
        <f t="shared" si="153"/>
        <v>#N/A</v>
      </c>
      <c r="AQ175" s="85" t="e">
        <f t="shared" si="154"/>
        <v>#N/A</v>
      </c>
      <c r="AR175" s="85" t="e">
        <f t="shared" si="155"/>
        <v>#N/A</v>
      </c>
      <c r="AS175" s="85" t="e">
        <f t="shared" si="156"/>
        <v>#N/A</v>
      </c>
      <c r="AT175" s="85" t="e">
        <f t="shared" si="157"/>
        <v>#N/A</v>
      </c>
      <c r="AU175" s="85" t="e">
        <f t="shared" si="166"/>
        <v>#VALUE!</v>
      </c>
      <c r="AV175" s="85" t="e">
        <f t="shared" si="167"/>
        <v>#VALUE!</v>
      </c>
      <c r="AW175" s="85" t="e">
        <f t="shared" si="168"/>
        <v>#VALUE!</v>
      </c>
      <c r="AX175" s="25" t="e">
        <f t="shared" si="169"/>
        <v>#VALUE!</v>
      </c>
      <c r="AY175" s="25">
        <f t="shared" si="130"/>
        <v>1.0169999999999999</v>
      </c>
      <c r="AZ175" s="55" t="e">
        <f t="shared" si="170"/>
        <v>#DIV/0!</v>
      </c>
    </row>
    <row r="176" spans="3:52">
      <c r="C176" s="4"/>
      <c r="D176" s="4"/>
      <c r="E176" s="4"/>
      <c r="F176" s="4"/>
      <c r="G176" s="55">
        <f t="shared" si="131"/>
        <v>-1.1208741258741391E-2</v>
      </c>
      <c r="H176" s="26"/>
      <c r="I176" s="25">
        <f>'Randament Mammo'!$I$18-4.5</f>
        <v>61.5</v>
      </c>
      <c r="J176" s="26"/>
      <c r="K176" s="25">
        <f t="shared" si="158"/>
        <v>0</v>
      </c>
      <c r="L176" s="25" t="e">
        <f>VLOOKUP(E176,'Tabele aux MGD'!B166:F176,IF(_CTF="Mo/Mo",2,IF(_CTF="Mo/Rh",3,IF(_CTF="Rh/Rh",4,5))),0)</f>
        <v>#N/A</v>
      </c>
      <c r="M176" s="25" t="e">
        <f t="shared" si="132"/>
        <v>#N/A</v>
      </c>
      <c r="N176" s="25" t="e">
        <f t="shared" si="133"/>
        <v>#N/A</v>
      </c>
      <c r="O176" s="25" t="e">
        <f t="shared" si="134"/>
        <v>#N/A</v>
      </c>
      <c r="P176" s="25" t="e">
        <f t="shared" si="135"/>
        <v>#N/A</v>
      </c>
      <c r="Q176" s="25" t="e">
        <f t="shared" si="136"/>
        <v>#N/A</v>
      </c>
      <c r="R176" s="25" t="e">
        <f t="shared" si="137"/>
        <v>#N/A</v>
      </c>
      <c r="S176" s="25" t="e">
        <f t="shared" si="138"/>
        <v>#N/A</v>
      </c>
      <c r="T176" s="25" t="e">
        <f t="shared" si="139"/>
        <v>#N/A</v>
      </c>
      <c r="U176" s="25" t="e">
        <f t="shared" si="159"/>
        <v>#VALUE!</v>
      </c>
      <c r="V176" s="25" t="e">
        <f t="shared" si="160"/>
        <v>#VALUE!</v>
      </c>
      <c r="W176" s="25" t="e">
        <f t="shared" si="161"/>
        <v>#VALUE!</v>
      </c>
      <c r="X176" s="26"/>
      <c r="Y176" s="85" t="e">
        <f t="shared" si="140"/>
        <v>#N/A</v>
      </c>
      <c r="Z176" s="85" t="e">
        <f t="shared" si="141"/>
        <v>#N/A</v>
      </c>
      <c r="AA176" s="85" t="e">
        <f t="shared" si="142"/>
        <v>#N/A</v>
      </c>
      <c r="AB176" s="85" t="e">
        <f t="shared" si="143"/>
        <v>#N/A</v>
      </c>
      <c r="AC176" s="85" t="e">
        <f t="shared" si="144"/>
        <v>#N/A</v>
      </c>
      <c r="AD176" s="85" t="e">
        <f t="shared" si="145"/>
        <v>#N/A</v>
      </c>
      <c r="AE176" s="85" t="e">
        <f t="shared" si="146"/>
        <v>#N/A</v>
      </c>
      <c r="AF176" s="85" t="e">
        <f t="shared" si="147"/>
        <v>#N/A</v>
      </c>
      <c r="AG176" s="85" t="e">
        <f t="shared" si="148"/>
        <v>#N/A</v>
      </c>
      <c r="AH176" s="85" t="e">
        <f t="shared" si="149"/>
        <v>#N/A</v>
      </c>
      <c r="AI176" s="85" t="e">
        <f t="shared" si="150"/>
        <v>#N/A</v>
      </c>
      <c r="AJ176" s="85" t="e">
        <f t="shared" si="151"/>
        <v>#N/A</v>
      </c>
      <c r="AK176" s="85" t="e">
        <f t="shared" si="162"/>
        <v>#VALUE!</v>
      </c>
      <c r="AL176" s="85" t="e">
        <f t="shared" si="163"/>
        <v>#VALUE!</v>
      </c>
      <c r="AM176" s="85" t="e">
        <f t="shared" si="164"/>
        <v>#VALUE!</v>
      </c>
      <c r="AN176" s="85" t="e">
        <f t="shared" si="165"/>
        <v>#N/A</v>
      </c>
      <c r="AO176" s="85" t="e">
        <f t="shared" si="152"/>
        <v>#N/A</v>
      </c>
      <c r="AP176" s="85" t="e">
        <f t="shared" si="153"/>
        <v>#N/A</v>
      </c>
      <c r="AQ176" s="85" t="e">
        <f t="shared" si="154"/>
        <v>#N/A</v>
      </c>
      <c r="AR176" s="85" t="e">
        <f t="shared" si="155"/>
        <v>#N/A</v>
      </c>
      <c r="AS176" s="85" t="e">
        <f t="shared" si="156"/>
        <v>#N/A</v>
      </c>
      <c r="AT176" s="85" t="e">
        <f t="shared" si="157"/>
        <v>#N/A</v>
      </c>
      <c r="AU176" s="85" t="e">
        <f t="shared" si="166"/>
        <v>#VALUE!</v>
      </c>
      <c r="AV176" s="85" t="e">
        <f t="shared" si="167"/>
        <v>#VALUE!</v>
      </c>
      <c r="AW176" s="85" t="e">
        <f t="shared" si="168"/>
        <v>#VALUE!</v>
      </c>
      <c r="AX176" s="25" t="e">
        <f t="shared" si="169"/>
        <v>#VALUE!</v>
      </c>
      <c r="AY176" s="25">
        <f t="shared" si="130"/>
        <v>1.0169999999999999</v>
      </c>
      <c r="AZ176" s="55" t="e">
        <f t="shared" si="170"/>
        <v>#DIV/0!</v>
      </c>
    </row>
    <row r="177" spans="3:52">
      <c r="C177" s="4"/>
      <c r="D177" s="4"/>
      <c r="E177" s="4"/>
      <c r="F177" s="4"/>
      <c r="G177" s="55">
        <f t="shared" si="131"/>
        <v>-1.1208741258741391E-2</v>
      </c>
      <c r="H177" s="26"/>
      <c r="I177" s="25">
        <f>'Randament Mammo'!$I$18-4.5</f>
        <v>61.5</v>
      </c>
      <c r="J177" s="26"/>
      <c r="K177" s="25">
        <f t="shared" si="158"/>
        <v>0</v>
      </c>
      <c r="L177" s="25" t="e">
        <f>VLOOKUP(E177,'Tabele aux MGD'!B167:F177,IF(_CTF="Mo/Mo",2,IF(_CTF="Mo/Rh",3,IF(_CTF="Rh/Rh",4,5))),0)</f>
        <v>#N/A</v>
      </c>
      <c r="M177" s="25" t="e">
        <f t="shared" si="132"/>
        <v>#N/A</v>
      </c>
      <c r="N177" s="25" t="e">
        <f t="shared" si="133"/>
        <v>#N/A</v>
      </c>
      <c r="O177" s="25" t="e">
        <f t="shared" si="134"/>
        <v>#N/A</v>
      </c>
      <c r="P177" s="25" t="e">
        <f t="shared" si="135"/>
        <v>#N/A</v>
      </c>
      <c r="Q177" s="25" t="e">
        <f t="shared" si="136"/>
        <v>#N/A</v>
      </c>
      <c r="R177" s="25" t="e">
        <f t="shared" si="137"/>
        <v>#N/A</v>
      </c>
      <c r="S177" s="25" t="e">
        <f t="shared" si="138"/>
        <v>#N/A</v>
      </c>
      <c r="T177" s="25" t="e">
        <f t="shared" si="139"/>
        <v>#N/A</v>
      </c>
      <c r="U177" s="25" t="e">
        <f t="shared" si="159"/>
        <v>#VALUE!</v>
      </c>
      <c r="V177" s="25" t="e">
        <f t="shared" si="160"/>
        <v>#VALUE!</v>
      </c>
      <c r="W177" s="25" t="e">
        <f t="shared" si="161"/>
        <v>#VALUE!</v>
      </c>
      <c r="X177" s="26"/>
      <c r="Y177" s="85" t="e">
        <f t="shared" si="140"/>
        <v>#N/A</v>
      </c>
      <c r="Z177" s="85" t="e">
        <f t="shared" si="141"/>
        <v>#N/A</v>
      </c>
      <c r="AA177" s="85" t="e">
        <f t="shared" si="142"/>
        <v>#N/A</v>
      </c>
      <c r="AB177" s="85" t="e">
        <f t="shared" si="143"/>
        <v>#N/A</v>
      </c>
      <c r="AC177" s="85" t="e">
        <f t="shared" si="144"/>
        <v>#N/A</v>
      </c>
      <c r="AD177" s="85" t="e">
        <f t="shared" si="145"/>
        <v>#N/A</v>
      </c>
      <c r="AE177" s="85" t="e">
        <f t="shared" si="146"/>
        <v>#N/A</v>
      </c>
      <c r="AF177" s="85" t="e">
        <f t="shared" si="147"/>
        <v>#N/A</v>
      </c>
      <c r="AG177" s="85" t="e">
        <f t="shared" si="148"/>
        <v>#N/A</v>
      </c>
      <c r="AH177" s="85" t="e">
        <f t="shared" si="149"/>
        <v>#N/A</v>
      </c>
      <c r="AI177" s="85" t="e">
        <f t="shared" si="150"/>
        <v>#N/A</v>
      </c>
      <c r="AJ177" s="85" t="e">
        <f t="shared" si="151"/>
        <v>#N/A</v>
      </c>
      <c r="AK177" s="85" t="e">
        <f t="shared" si="162"/>
        <v>#VALUE!</v>
      </c>
      <c r="AL177" s="85" t="e">
        <f t="shared" si="163"/>
        <v>#VALUE!</v>
      </c>
      <c r="AM177" s="85" t="e">
        <f t="shared" si="164"/>
        <v>#VALUE!</v>
      </c>
      <c r="AN177" s="85" t="e">
        <f t="shared" si="165"/>
        <v>#N/A</v>
      </c>
      <c r="AO177" s="85" t="e">
        <f t="shared" si="152"/>
        <v>#N/A</v>
      </c>
      <c r="AP177" s="85" t="e">
        <f t="shared" si="153"/>
        <v>#N/A</v>
      </c>
      <c r="AQ177" s="85" t="e">
        <f t="shared" si="154"/>
        <v>#N/A</v>
      </c>
      <c r="AR177" s="85" t="e">
        <f t="shared" si="155"/>
        <v>#N/A</v>
      </c>
      <c r="AS177" s="85" t="e">
        <f t="shared" si="156"/>
        <v>#N/A</v>
      </c>
      <c r="AT177" s="85" t="e">
        <f t="shared" si="157"/>
        <v>#N/A</v>
      </c>
      <c r="AU177" s="85" t="e">
        <f t="shared" si="166"/>
        <v>#VALUE!</v>
      </c>
      <c r="AV177" s="85" t="e">
        <f t="shared" si="167"/>
        <v>#VALUE!</v>
      </c>
      <c r="AW177" s="85" t="e">
        <f t="shared" si="168"/>
        <v>#VALUE!</v>
      </c>
      <c r="AX177" s="25" t="e">
        <f t="shared" si="169"/>
        <v>#VALUE!</v>
      </c>
      <c r="AY177" s="25">
        <f t="shared" si="130"/>
        <v>1.0169999999999999</v>
      </c>
      <c r="AZ177" s="55" t="e">
        <f t="shared" si="170"/>
        <v>#DIV/0!</v>
      </c>
    </row>
    <row r="178" spans="3:52">
      <c r="C178" s="4"/>
      <c r="D178" s="4"/>
      <c r="E178" s="4"/>
      <c r="F178" s="4"/>
      <c r="G178" s="55">
        <f t="shared" si="131"/>
        <v>-1.1208741258741391E-2</v>
      </c>
      <c r="H178" s="26"/>
      <c r="I178" s="25">
        <f>'Randament Mammo'!$I$18-4.5</f>
        <v>61.5</v>
      </c>
      <c r="J178" s="26"/>
      <c r="K178" s="25">
        <f t="shared" si="158"/>
        <v>0</v>
      </c>
      <c r="L178" s="25" t="e">
        <f>VLOOKUP(E178,'Tabele aux MGD'!B168:F178,IF(_CTF="Mo/Mo",2,IF(_CTF="Mo/Rh",3,IF(_CTF="Rh/Rh",4,5))),0)</f>
        <v>#N/A</v>
      </c>
      <c r="M178" s="25" t="e">
        <f t="shared" si="132"/>
        <v>#N/A</v>
      </c>
      <c r="N178" s="25" t="e">
        <f t="shared" si="133"/>
        <v>#N/A</v>
      </c>
      <c r="O178" s="25" t="e">
        <f t="shared" si="134"/>
        <v>#N/A</v>
      </c>
      <c r="P178" s="25" t="e">
        <f t="shared" si="135"/>
        <v>#N/A</v>
      </c>
      <c r="Q178" s="25" t="e">
        <f t="shared" si="136"/>
        <v>#N/A</v>
      </c>
      <c r="R178" s="25" t="e">
        <f t="shared" si="137"/>
        <v>#N/A</v>
      </c>
      <c r="S178" s="25" t="e">
        <f t="shared" si="138"/>
        <v>#N/A</v>
      </c>
      <c r="T178" s="25" t="e">
        <f t="shared" si="139"/>
        <v>#N/A</v>
      </c>
      <c r="U178" s="25" t="e">
        <f t="shared" si="159"/>
        <v>#VALUE!</v>
      </c>
      <c r="V178" s="25" t="e">
        <f t="shared" si="160"/>
        <v>#VALUE!</v>
      </c>
      <c r="W178" s="25" t="e">
        <f t="shared" si="161"/>
        <v>#VALUE!</v>
      </c>
      <c r="X178" s="26"/>
      <c r="Y178" s="85" t="e">
        <f t="shared" si="140"/>
        <v>#N/A</v>
      </c>
      <c r="Z178" s="85" t="e">
        <f t="shared" si="141"/>
        <v>#N/A</v>
      </c>
      <c r="AA178" s="85" t="e">
        <f t="shared" si="142"/>
        <v>#N/A</v>
      </c>
      <c r="AB178" s="85" t="e">
        <f t="shared" si="143"/>
        <v>#N/A</v>
      </c>
      <c r="AC178" s="85" t="e">
        <f t="shared" si="144"/>
        <v>#N/A</v>
      </c>
      <c r="AD178" s="85" t="e">
        <f t="shared" si="145"/>
        <v>#N/A</v>
      </c>
      <c r="AE178" s="85" t="e">
        <f t="shared" si="146"/>
        <v>#N/A</v>
      </c>
      <c r="AF178" s="85" t="e">
        <f t="shared" si="147"/>
        <v>#N/A</v>
      </c>
      <c r="AG178" s="85" t="e">
        <f t="shared" si="148"/>
        <v>#N/A</v>
      </c>
      <c r="AH178" s="85" t="e">
        <f t="shared" si="149"/>
        <v>#N/A</v>
      </c>
      <c r="AI178" s="85" t="e">
        <f t="shared" si="150"/>
        <v>#N/A</v>
      </c>
      <c r="AJ178" s="85" t="e">
        <f t="shared" si="151"/>
        <v>#N/A</v>
      </c>
      <c r="AK178" s="85" t="e">
        <f t="shared" si="162"/>
        <v>#VALUE!</v>
      </c>
      <c r="AL178" s="85" t="e">
        <f t="shared" si="163"/>
        <v>#VALUE!</v>
      </c>
      <c r="AM178" s="85" t="e">
        <f t="shared" si="164"/>
        <v>#VALUE!</v>
      </c>
      <c r="AN178" s="85" t="e">
        <f t="shared" si="165"/>
        <v>#N/A</v>
      </c>
      <c r="AO178" s="85" t="e">
        <f t="shared" si="152"/>
        <v>#N/A</v>
      </c>
      <c r="AP178" s="85" t="e">
        <f t="shared" si="153"/>
        <v>#N/A</v>
      </c>
      <c r="AQ178" s="85" t="e">
        <f t="shared" si="154"/>
        <v>#N/A</v>
      </c>
      <c r="AR178" s="85" t="e">
        <f t="shared" si="155"/>
        <v>#N/A</v>
      </c>
      <c r="AS178" s="85" t="e">
        <f t="shared" si="156"/>
        <v>#N/A</v>
      </c>
      <c r="AT178" s="85" t="e">
        <f t="shared" si="157"/>
        <v>#N/A</v>
      </c>
      <c r="AU178" s="85" t="e">
        <f t="shared" si="166"/>
        <v>#VALUE!</v>
      </c>
      <c r="AV178" s="85" t="e">
        <f t="shared" si="167"/>
        <v>#VALUE!</v>
      </c>
      <c r="AW178" s="85" t="e">
        <f t="shared" si="168"/>
        <v>#VALUE!</v>
      </c>
      <c r="AX178" s="25" t="e">
        <f t="shared" si="169"/>
        <v>#VALUE!</v>
      </c>
      <c r="AY178" s="25">
        <f t="shared" si="130"/>
        <v>1.0169999999999999</v>
      </c>
      <c r="AZ178" s="55" t="e">
        <f t="shared" si="170"/>
        <v>#DIV/0!</v>
      </c>
    </row>
    <row r="179" spans="3:52">
      <c r="C179" s="4"/>
      <c r="D179" s="4"/>
      <c r="E179" s="4"/>
      <c r="F179" s="4"/>
      <c r="G179" s="55">
        <f t="shared" si="131"/>
        <v>-1.1208741258741391E-2</v>
      </c>
      <c r="H179" s="26"/>
      <c r="I179" s="25">
        <f>'Randament Mammo'!$I$18-4.5</f>
        <v>61.5</v>
      </c>
      <c r="J179" s="26"/>
      <c r="K179" s="25">
        <f t="shared" si="158"/>
        <v>0</v>
      </c>
      <c r="L179" s="25" t="e">
        <f>VLOOKUP(E179,'Tabele aux MGD'!B169:F179,IF(_CTF="Mo/Mo",2,IF(_CTF="Mo/Rh",3,IF(_CTF="Rh/Rh",4,5))),0)</f>
        <v>#N/A</v>
      </c>
      <c r="M179" s="25" t="e">
        <f t="shared" si="132"/>
        <v>#N/A</v>
      </c>
      <c r="N179" s="25" t="e">
        <f t="shared" si="133"/>
        <v>#N/A</v>
      </c>
      <c r="O179" s="25" t="e">
        <f t="shared" si="134"/>
        <v>#N/A</v>
      </c>
      <c r="P179" s="25" t="e">
        <f t="shared" si="135"/>
        <v>#N/A</v>
      </c>
      <c r="Q179" s="25" t="e">
        <f t="shared" si="136"/>
        <v>#N/A</v>
      </c>
      <c r="R179" s="25" t="e">
        <f t="shared" si="137"/>
        <v>#N/A</v>
      </c>
      <c r="S179" s="25" t="e">
        <f t="shared" si="138"/>
        <v>#N/A</v>
      </c>
      <c r="T179" s="25" t="e">
        <f t="shared" si="139"/>
        <v>#N/A</v>
      </c>
      <c r="U179" s="25" t="e">
        <f t="shared" si="159"/>
        <v>#VALUE!</v>
      </c>
      <c r="V179" s="25" t="e">
        <f t="shared" si="160"/>
        <v>#VALUE!</v>
      </c>
      <c r="W179" s="25" t="e">
        <f t="shared" si="161"/>
        <v>#VALUE!</v>
      </c>
      <c r="X179" s="26"/>
      <c r="Y179" s="85" t="e">
        <f t="shared" si="140"/>
        <v>#N/A</v>
      </c>
      <c r="Z179" s="85" t="e">
        <f t="shared" si="141"/>
        <v>#N/A</v>
      </c>
      <c r="AA179" s="85" t="e">
        <f t="shared" si="142"/>
        <v>#N/A</v>
      </c>
      <c r="AB179" s="85" t="e">
        <f t="shared" si="143"/>
        <v>#N/A</v>
      </c>
      <c r="AC179" s="85" t="e">
        <f t="shared" si="144"/>
        <v>#N/A</v>
      </c>
      <c r="AD179" s="85" t="e">
        <f t="shared" si="145"/>
        <v>#N/A</v>
      </c>
      <c r="AE179" s="85" t="e">
        <f t="shared" si="146"/>
        <v>#N/A</v>
      </c>
      <c r="AF179" s="85" t="e">
        <f t="shared" si="147"/>
        <v>#N/A</v>
      </c>
      <c r="AG179" s="85" t="e">
        <f t="shared" si="148"/>
        <v>#N/A</v>
      </c>
      <c r="AH179" s="85" t="e">
        <f t="shared" si="149"/>
        <v>#N/A</v>
      </c>
      <c r="AI179" s="85" t="e">
        <f t="shared" si="150"/>
        <v>#N/A</v>
      </c>
      <c r="AJ179" s="85" t="e">
        <f t="shared" si="151"/>
        <v>#N/A</v>
      </c>
      <c r="AK179" s="85" t="e">
        <f t="shared" si="162"/>
        <v>#VALUE!</v>
      </c>
      <c r="AL179" s="85" t="e">
        <f t="shared" si="163"/>
        <v>#VALUE!</v>
      </c>
      <c r="AM179" s="85" t="e">
        <f t="shared" si="164"/>
        <v>#VALUE!</v>
      </c>
      <c r="AN179" s="85" t="e">
        <f t="shared" si="165"/>
        <v>#N/A</v>
      </c>
      <c r="AO179" s="85" t="e">
        <f t="shared" si="152"/>
        <v>#N/A</v>
      </c>
      <c r="AP179" s="85" t="e">
        <f t="shared" si="153"/>
        <v>#N/A</v>
      </c>
      <c r="AQ179" s="85" t="e">
        <f t="shared" si="154"/>
        <v>#N/A</v>
      </c>
      <c r="AR179" s="85" t="e">
        <f t="shared" si="155"/>
        <v>#N/A</v>
      </c>
      <c r="AS179" s="85" t="e">
        <f t="shared" si="156"/>
        <v>#N/A</v>
      </c>
      <c r="AT179" s="85" t="e">
        <f t="shared" si="157"/>
        <v>#N/A</v>
      </c>
      <c r="AU179" s="85" t="e">
        <f t="shared" si="166"/>
        <v>#VALUE!</v>
      </c>
      <c r="AV179" s="85" t="e">
        <f t="shared" si="167"/>
        <v>#VALUE!</v>
      </c>
      <c r="AW179" s="85" t="e">
        <f t="shared" si="168"/>
        <v>#VALUE!</v>
      </c>
      <c r="AX179" s="25" t="e">
        <f t="shared" si="169"/>
        <v>#VALUE!</v>
      </c>
      <c r="AY179" s="25">
        <f t="shared" si="130"/>
        <v>1.0169999999999999</v>
      </c>
      <c r="AZ179" s="55" t="e">
        <f t="shared" si="170"/>
        <v>#DIV/0!</v>
      </c>
    </row>
    <row r="180" spans="3:52">
      <c r="C180" s="4"/>
      <c r="D180" s="4"/>
      <c r="E180" s="4"/>
      <c r="F180" s="4"/>
      <c r="G180" s="55">
        <f t="shared" si="131"/>
        <v>-1.1208741258741391E-2</v>
      </c>
      <c r="H180" s="26"/>
      <c r="I180" s="25">
        <f>'Randament Mammo'!$I$18-4.5</f>
        <v>61.5</v>
      </c>
      <c r="J180" s="26"/>
      <c r="K180" s="25">
        <f t="shared" si="158"/>
        <v>0</v>
      </c>
      <c r="L180" s="25" t="e">
        <f>VLOOKUP(E180,'Tabele aux MGD'!B170:F180,IF(_CTF="Mo/Mo",2,IF(_CTF="Mo/Rh",3,IF(_CTF="Rh/Rh",4,5))),0)</f>
        <v>#N/A</v>
      </c>
      <c r="M180" s="25" t="e">
        <f t="shared" si="132"/>
        <v>#N/A</v>
      </c>
      <c r="N180" s="25" t="e">
        <f t="shared" si="133"/>
        <v>#N/A</v>
      </c>
      <c r="O180" s="25" t="e">
        <f t="shared" si="134"/>
        <v>#N/A</v>
      </c>
      <c r="P180" s="25" t="e">
        <f t="shared" si="135"/>
        <v>#N/A</v>
      </c>
      <c r="Q180" s="25" t="e">
        <f t="shared" si="136"/>
        <v>#N/A</v>
      </c>
      <c r="R180" s="25" t="e">
        <f t="shared" si="137"/>
        <v>#N/A</v>
      </c>
      <c r="S180" s="25" t="e">
        <f t="shared" si="138"/>
        <v>#N/A</v>
      </c>
      <c r="T180" s="25" t="e">
        <f t="shared" si="139"/>
        <v>#N/A</v>
      </c>
      <c r="U180" s="25" t="e">
        <f t="shared" si="159"/>
        <v>#VALUE!</v>
      </c>
      <c r="V180" s="25" t="e">
        <f t="shared" si="160"/>
        <v>#VALUE!</v>
      </c>
      <c r="W180" s="25" t="e">
        <f t="shared" si="161"/>
        <v>#VALUE!</v>
      </c>
      <c r="X180" s="26"/>
      <c r="Y180" s="85" t="e">
        <f t="shared" si="140"/>
        <v>#N/A</v>
      </c>
      <c r="Z180" s="85" t="e">
        <f t="shared" si="141"/>
        <v>#N/A</v>
      </c>
      <c r="AA180" s="85" t="e">
        <f t="shared" si="142"/>
        <v>#N/A</v>
      </c>
      <c r="AB180" s="85" t="e">
        <f t="shared" si="143"/>
        <v>#N/A</v>
      </c>
      <c r="AC180" s="85" t="e">
        <f t="shared" si="144"/>
        <v>#N/A</v>
      </c>
      <c r="AD180" s="85" t="e">
        <f t="shared" si="145"/>
        <v>#N/A</v>
      </c>
      <c r="AE180" s="85" t="e">
        <f t="shared" si="146"/>
        <v>#N/A</v>
      </c>
      <c r="AF180" s="85" t="e">
        <f t="shared" si="147"/>
        <v>#N/A</v>
      </c>
      <c r="AG180" s="85" t="e">
        <f t="shared" si="148"/>
        <v>#N/A</v>
      </c>
      <c r="AH180" s="85" t="e">
        <f t="shared" si="149"/>
        <v>#N/A</v>
      </c>
      <c r="AI180" s="85" t="e">
        <f t="shared" si="150"/>
        <v>#N/A</v>
      </c>
      <c r="AJ180" s="85" t="e">
        <f t="shared" si="151"/>
        <v>#N/A</v>
      </c>
      <c r="AK180" s="85" t="e">
        <f t="shared" si="162"/>
        <v>#VALUE!</v>
      </c>
      <c r="AL180" s="85" t="e">
        <f t="shared" si="163"/>
        <v>#VALUE!</v>
      </c>
      <c r="AM180" s="85" t="e">
        <f t="shared" si="164"/>
        <v>#VALUE!</v>
      </c>
      <c r="AN180" s="85" t="e">
        <f t="shared" si="165"/>
        <v>#N/A</v>
      </c>
      <c r="AO180" s="85" t="e">
        <f t="shared" si="152"/>
        <v>#N/A</v>
      </c>
      <c r="AP180" s="85" t="e">
        <f t="shared" si="153"/>
        <v>#N/A</v>
      </c>
      <c r="AQ180" s="85" t="e">
        <f t="shared" si="154"/>
        <v>#N/A</v>
      </c>
      <c r="AR180" s="85" t="e">
        <f t="shared" si="155"/>
        <v>#N/A</v>
      </c>
      <c r="AS180" s="85" t="e">
        <f t="shared" si="156"/>
        <v>#N/A</v>
      </c>
      <c r="AT180" s="85" t="e">
        <f t="shared" si="157"/>
        <v>#N/A</v>
      </c>
      <c r="AU180" s="85" t="e">
        <f t="shared" si="166"/>
        <v>#VALUE!</v>
      </c>
      <c r="AV180" s="85" t="e">
        <f t="shared" si="167"/>
        <v>#VALUE!</v>
      </c>
      <c r="AW180" s="85" t="e">
        <f t="shared" si="168"/>
        <v>#VALUE!</v>
      </c>
      <c r="AX180" s="25" t="e">
        <f t="shared" si="169"/>
        <v>#VALUE!</v>
      </c>
      <c r="AY180" s="25">
        <f t="shared" si="130"/>
        <v>1.0169999999999999</v>
      </c>
      <c r="AZ180" s="55" t="e">
        <f t="shared" si="170"/>
        <v>#DIV/0!</v>
      </c>
    </row>
    <row r="181" spans="3:52">
      <c r="C181" s="4"/>
      <c r="D181" s="4"/>
      <c r="E181" s="4"/>
      <c r="F181" s="4"/>
      <c r="G181" s="55">
        <f t="shared" si="131"/>
        <v>-1.1208741258741391E-2</v>
      </c>
      <c r="H181" s="26"/>
      <c r="I181" s="25">
        <f>'Randament Mammo'!$I$18-4.5</f>
        <v>61.5</v>
      </c>
      <c r="J181" s="26"/>
      <c r="K181" s="25">
        <f t="shared" si="158"/>
        <v>0</v>
      </c>
      <c r="L181" s="25" t="e">
        <f>VLOOKUP(E181,'Tabele aux MGD'!B171:F181,IF(_CTF="Mo/Mo",2,IF(_CTF="Mo/Rh",3,IF(_CTF="Rh/Rh",4,5))),0)</f>
        <v>#N/A</v>
      </c>
      <c r="M181" s="25" t="e">
        <f t="shared" si="132"/>
        <v>#N/A</v>
      </c>
      <c r="N181" s="25" t="e">
        <f t="shared" si="133"/>
        <v>#N/A</v>
      </c>
      <c r="O181" s="25" t="e">
        <f t="shared" si="134"/>
        <v>#N/A</v>
      </c>
      <c r="P181" s="25" t="e">
        <f t="shared" si="135"/>
        <v>#N/A</v>
      </c>
      <c r="Q181" s="25" t="e">
        <f t="shared" si="136"/>
        <v>#N/A</v>
      </c>
      <c r="R181" s="25" t="e">
        <f t="shared" si="137"/>
        <v>#N/A</v>
      </c>
      <c r="S181" s="25" t="e">
        <f t="shared" si="138"/>
        <v>#N/A</v>
      </c>
      <c r="T181" s="25" t="e">
        <f t="shared" si="139"/>
        <v>#N/A</v>
      </c>
      <c r="U181" s="25" t="e">
        <f t="shared" si="159"/>
        <v>#VALUE!</v>
      </c>
      <c r="V181" s="25" t="e">
        <f t="shared" si="160"/>
        <v>#VALUE!</v>
      </c>
      <c r="W181" s="25" t="e">
        <f t="shared" si="161"/>
        <v>#VALUE!</v>
      </c>
      <c r="X181" s="26"/>
      <c r="Y181" s="85" t="e">
        <f t="shared" si="140"/>
        <v>#N/A</v>
      </c>
      <c r="Z181" s="85" t="e">
        <f t="shared" si="141"/>
        <v>#N/A</v>
      </c>
      <c r="AA181" s="85" t="e">
        <f t="shared" si="142"/>
        <v>#N/A</v>
      </c>
      <c r="AB181" s="85" t="e">
        <f t="shared" si="143"/>
        <v>#N/A</v>
      </c>
      <c r="AC181" s="85" t="e">
        <f t="shared" si="144"/>
        <v>#N/A</v>
      </c>
      <c r="AD181" s="85" t="e">
        <f t="shared" si="145"/>
        <v>#N/A</v>
      </c>
      <c r="AE181" s="85" t="e">
        <f t="shared" si="146"/>
        <v>#N/A</v>
      </c>
      <c r="AF181" s="85" t="e">
        <f t="shared" si="147"/>
        <v>#N/A</v>
      </c>
      <c r="AG181" s="85" t="e">
        <f t="shared" si="148"/>
        <v>#N/A</v>
      </c>
      <c r="AH181" s="85" t="e">
        <f t="shared" si="149"/>
        <v>#N/A</v>
      </c>
      <c r="AI181" s="85" t="e">
        <f t="shared" si="150"/>
        <v>#N/A</v>
      </c>
      <c r="AJ181" s="85" t="e">
        <f t="shared" si="151"/>
        <v>#N/A</v>
      </c>
      <c r="AK181" s="85" t="e">
        <f t="shared" si="162"/>
        <v>#VALUE!</v>
      </c>
      <c r="AL181" s="85" t="e">
        <f t="shared" si="163"/>
        <v>#VALUE!</v>
      </c>
      <c r="AM181" s="85" t="e">
        <f t="shared" si="164"/>
        <v>#VALUE!</v>
      </c>
      <c r="AN181" s="85" t="e">
        <f t="shared" si="165"/>
        <v>#N/A</v>
      </c>
      <c r="AO181" s="85" t="e">
        <f t="shared" si="152"/>
        <v>#N/A</v>
      </c>
      <c r="AP181" s="85" t="e">
        <f t="shared" si="153"/>
        <v>#N/A</v>
      </c>
      <c r="AQ181" s="85" t="e">
        <f t="shared" si="154"/>
        <v>#N/A</v>
      </c>
      <c r="AR181" s="85" t="e">
        <f t="shared" si="155"/>
        <v>#N/A</v>
      </c>
      <c r="AS181" s="85" t="e">
        <f t="shared" si="156"/>
        <v>#N/A</v>
      </c>
      <c r="AT181" s="85" t="e">
        <f t="shared" si="157"/>
        <v>#N/A</v>
      </c>
      <c r="AU181" s="85" t="e">
        <f t="shared" si="166"/>
        <v>#VALUE!</v>
      </c>
      <c r="AV181" s="85" t="e">
        <f t="shared" si="167"/>
        <v>#VALUE!</v>
      </c>
      <c r="AW181" s="85" t="e">
        <f t="shared" si="168"/>
        <v>#VALUE!</v>
      </c>
      <c r="AX181" s="25" t="e">
        <f t="shared" si="169"/>
        <v>#VALUE!</v>
      </c>
      <c r="AY181" s="25">
        <f t="shared" si="130"/>
        <v>1.0169999999999999</v>
      </c>
      <c r="AZ181" s="55" t="e">
        <f t="shared" si="170"/>
        <v>#DIV/0!</v>
      </c>
    </row>
    <row r="182" spans="3:52">
      <c r="C182" s="4"/>
      <c r="D182" s="4"/>
      <c r="E182" s="4"/>
      <c r="F182" s="4"/>
      <c r="G182" s="55">
        <f t="shared" si="131"/>
        <v>-1.1208741258741391E-2</v>
      </c>
      <c r="H182" s="26"/>
      <c r="I182" s="25">
        <f>'Randament Mammo'!$I$18-4.5</f>
        <v>61.5</v>
      </c>
      <c r="J182" s="26"/>
      <c r="K182" s="25">
        <f t="shared" si="158"/>
        <v>0</v>
      </c>
      <c r="L182" s="25" t="e">
        <f>VLOOKUP(E182,'Tabele aux MGD'!B172:F182,IF(_CTF="Mo/Mo",2,IF(_CTF="Mo/Rh",3,IF(_CTF="Rh/Rh",4,5))),0)</f>
        <v>#N/A</v>
      </c>
      <c r="M182" s="25" t="e">
        <f t="shared" si="132"/>
        <v>#N/A</v>
      </c>
      <c r="N182" s="25" t="e">
        <f t="shared" si="133"/>
        <v>#N/A</v>
      </c>
      <c r="O182" s="25" t="e">
        <f t="shared" si="134"/>
        <v>#N/A</v>
      </c>
      <c r="P182" s="25" t="e">
        <f t="shared" si="135"/>
        <v>#N/A</v>
      </c>
      <c r="Q182" s="25" t="e">
        <f t="shared" si="136"/>
        <v>#N/A</v>
      </c>
      <c r="R182" s="25" t="e">
        <f t="shared" si="137"/>
        <v>#N/A</v>
      </c>
      <c r="S182" s="25" t="e">
        <f t="shared" si="138"/>
        <v>#N/A</v>
      </c>
      <c r="T182" s="25" t="e">
        <f t="shared" si="139"/>
        <v>#N/A</v>
      </c>
      <c r="U182" s="25" t="e">
        <f t="shared" si="159"/>
        <v>#VALUE!</v>
      </c>
      <c r="V182" s="25" t="e">
        <f t="shared" si="160"/>
        <v>#VALUE!</v>
      </c>
      <c r="W182" s="25" t="e">
        <f t="shared" si="161"/>
        <v>#VALUE!</v>
      </c>
      <c r="X182" s="26"/>
      <c r="Y182" s="85" t="e">
        <f t="shared" si="140"/>
        <v>#N/A</v>
      </c>
      <c r="Z182" s="85" t="e">
        <f t="shared" si="141"/>
        <v>#N/A</v>
      </c>
      <c r="AA182" s="85" t="e">
        <f t="shared" si="142"/>
        <v>#N/A</v>
      </c>
      <c r="AB182" s="85" t="e">
        <f t="shared" si="143"/>
        <v>#N/A</v>
      </c>
      <c r="AC182" s="85" t="e">
        <f t="shared" si="144"/>
        <v>#N/A</v>
      </c>
      <c r="AD182" s="85" t="e">
        <f t="shared" si="145"/>
        <v>#N/A</v>
      </c>
      <c r="AE182" s="85" t="e">
        <f t="shared" si="146"/>
        <v>#N/A</v>
      </c>
      <c r="AF182" s="85" t="e">
        <f t="shared" si="147"/>
        <v>#N/A</v>
      </c>
      <c r="AG182" s="85" t="e">
        <f t="shared" si="148"/>
        <v>#N/A</v>
      </c>
      <c r="AH182" s="85" t="e">
        <f t="shared" si="149"/>
        <v>#N/A</v>
      </c>
      <c r="AI182" s="85" t="e">
        <f t="shared" si="150"/>
        <v>#N/A</v>
      </c>
      <c r="AJ182" s="85" t="e">
        <f t="shared" si="151"/>
        <v>#N/A</v>
      </c>
      <c r="AK182" s="85" t="e">
        <f t="shared" si="162"/>
        <v>#VALUE!</v>
      </c>
      <c r="AL182" s="85" t="e">
        <f t="shared" si="163"/>
        <v>#VALUE!</v>
      </c>
      <c r="AM182" s="85" t="e">
        <f t="shared" si="164"/>
        <v>#VALUE!</v>
      </c>
      <c r="AN182" s="85" t="e">
        <f t="shared" si="165"/>
        <v>#N/A</v>
      </c>
      <c r="AO182" s="85" t="e">
        <f t="shared" si="152"/>
        <v>#N/A</v>
      </c>
      <c r="AP182" s="85" t="e">
        <f t="shared" si="153"/>
        <v>#N/A</v>
      </c>
      <c r="AQ182" s="85" t="e">
        <f t="shared" si="154"/>
        <v>#N/A</v>
      </c>
      <c r="AR182" s="85" t="e">
        <f t="shared" si="155"/>
        <v>#N/A</v>
      </c>
      <c r="AS182" s="85" t="e">
        <f t="shared" si="156"/>
        <v>#N/A</v>
      </c>
      <c r="AT182" s="85" t="e">
        <f t="shared" si="157"/>
        <v>#N/A</v>
      </c>
      <c r="AU182" s="85" t="e">
        <f t="shared" si="166"/>
        <v>#VALUE!</v>
      </c>
      <c r="AV182" s="85" t="e">
        <f t="shared" si="167"/>
        <v>#VALUE!</v>
      </c>
      <c r="AW182" s="85" t="e">
        <f t="shared" si="168"/>
        <v>#VALUE!</v>
      </c>
      <c r="AX182" s="25" t="e">
        <f t="shared" si="169"/>
        <v>#VALUE!</v>
      </c>
      <c r="AY182" s="25">
        <f t="shared" si="130"/>
        <v>1.0169999999999999</v>
      </c>
      <c r="AZ182" s="55" t="e">
        <f t="shared" si="170"/>
        <v>#DIV/0!</v>
      </c>
    </row>
    <row r="183" spans="3:52">
      <c r="C183" s="4"/>
      <c r="D183" s="4"/>
      <c r="E183" s="4"/>
      <c r="F183" s="4"/>
      <c r="G183" s="55">
        <f t="shared" si="131"/>
        <v>-1.1208741258741391E-2</v>
      </c>
      <c r="H183" s="26"/>
      <c r="I183" s="25">
        <f>'Randament Mammo'!$I$18-4.5</f>
        <v>61.5</v>
      </c>
      <c r="J183" s="26"/>
      <c r="K183" s="25">
        <f t="shared" si="158"/>
        <v>0</v>
      </c>
      <c r="L183" s="25" t="e">
        <f>VLOOKUP(E183,'Tabele aux MGD'!B173:F183,IF(_CTF="Mo/Mo",2,IF(_CTF="Mo/Rh",3,IF(_CTF="Rh/Rh",4,5))),0)</f>
        <v>#N/A</v>
      </c>
      <c r="M183" s="25" t="e">
        <f t="shared" si="132"/>
        <v>#N/A</v>
      </c>
      <c r="N183" s="25" t="e">
        <f t="shared" si="133"/>
        <v>#N/A</v>
      </c>
      <c r="O183" s="25" t="e">
        <f t="shared" si="134"/>
        <v>#N/A</v>
      </c>
      <c r="P183" s="25" t="e">
        <f t="shared" si="135"/>
        <v>#N/A</v>
      </c>
      <c r="Q183" s="25" t="e">
        <f t="shared" si="136"/>
        <v>#N/A</v>
      </c>
      <c r="R183" s="25" t="e">
        <f t="shared" si="137"/>
        <v>#N/A</v>
      </c>
      <c r="S183" s="25" t="e">
        <f t="shared" si="138"/>
        <v>#N/A</v>
      </c>
      <c r="T183" s="25" t="e">
        <f t="shared" si="139"/>
        <v>#N/A</v>
      </c>
      <c r="U183" s="25" t="e">
        <f t="shared" si="159"/>
        <v>#VALUE!</v>
      </c>
      <c r="V183" s="25" t="e">
        <f t="shared" si="160"/>
        <v>#VALUE!</v>
      </c>
      <c r="W183" s="25" t="e">
        <f t="shared" si="161"/>
        <v>#VALUE!</v>
      </c>
      <c r="X183" s="26"/>
      <c r="Y183" s="85" t="e">
        <f t="shared" si="140"/>
        <v>#N/A</v>
      </c>
      <c r="Z183" s="85" t="e">
        <f t="shared" si="141"/>
        <v>#N/A</v>
      </c>
      <c r="AA183" s="85" t="e">
        <f t="shared" si="142"/>
        <v>#N/A</v>
      </c>
      <c r="AB183" s="85" t="e">
        <f t="shared" si="143"/>
        <v>#N/A</v>
      </c>
      <c r="AC183" s="85" t="e">
        <f t="shared" si="144"/>
        <v>#N/A</v>
      </c>
      <c r="AD183" s="85" t="e">
        <f t="shared" si="145"/>
        <v>#N/A</v>
      </c>
      <c r="AE183" s="85" t="e">
        <f t="shared" si="146"/>
        <v>#N/A</v>
      </c>
      <c r="AF183" s="85" t="e">
        <f t="shared" si="147"/>
        <v>#N/A</v>
      </c>
      <c r="AG183" s="85" t="e">
        <f t="shared" si="148"/>
        <v>#N/A</v>
      </c>
      <c r="AH183" s="85" t="e">
        <f t="shared" si="149"/>
        <v>#N/A</v>
      </c>
      <c r="AI183" s="85" t="e">
        <f t="shared" si="150"/>
        <v>#N/A</v>
      </c>
      <c r="AJ183" s="85" t="e">
        <f t="shared" si="151"/>
        <v>#N/A</v>
      </c>
      <c r="AK183" s="85" t="e">
        <f t="shared" si="162"/>
        <v>#VALUE!</v>
      </c>
      <c r="AL183" s="85" t="e">
        <f t="shared" si="163"/>
        <v>#VALUE!</v>
      </c>
      <c r="AM183" s="85" t="e">
        <f t="shared" si="164"/>
        <v>#VALUE!</v>
      </c>
      <c r="AN183" s="85" t="e">
        <f t="shared" si="165"/>
        <v>#N/A</v>
      </c>
      <c r="AO183" s="85" t="e">
        <f t="shared" si="152"/>
        <v>#N/A</v>
      </c>
      <c r="AP183" s="85" t="e">
        <f t="shared" si="153"/>
        <v>#N/A</v>
      </c>
      <c r="AQ183" s="85" t="e">
        <f t="shared" si="154"/>
        <v>#N/A</v>
      </c>
      <c r="AR183" s="85" t="e">
        <f t="shared" si="155"/>
        <v>#N/A</v>
      </c>
      <c r="AS183" s="85" t="e">
        <f t="shared" si="156"/>
        <v>#N/A</v>
      </c>
      <c r="AT183" s="85" t="e">
        <f t="shared" si="157"/>
        <v>#N/A</v>
      </c>
      <c r="AU183" s="85" t="e">
        <f t="shared" si="166"/>
        <v>#VALUE!</v>
      </c>
      <c r="AV183" s="85" t="e">
        <f t="shared" si="167"/>
        <v>#VALUE!</v>
      </c>
      <c r="AW183" s="85" t="e">
        <f t="shared" si="168"/>
        <v>#VALUE!</v>
      </c>
      <c r="AX183" s="25" t="e">
        <f t="shared" si="169"/>
        <v>#VALUE!</v>
      </c>
      <c r="AY183" s="25">
        <f t="shared" si="130"/>
        <v>1.0169999999999999</v>
      </c>
      <c r="AZ183" s="55" t="e">
        <f t="shared" si="170"/>
        <v>#DIV/0!</v>
      </c>
    </row>
    <row r="184" spans="3:52">
      <c r="C184" s="4"/>
      <c r="D184" s="4"/>
      <c r="E184" s="4"/>
      <c r="F184" s="4"/>
      <c r="G184" s="55">
        <f t="shared" si="131"/>
        <v>-1.1208741258741391E-2</v>
      </c>
      <c r="H184" s="26"/>
      <c r="I184" s="25">
        <f>'Randament Mammo'!$I$18-4.5</f>
        <v>61.5</v>
      </c>
      <c r="J184" s="26"/>
      <c r="K184" s="25">
        <f t="shared" si="158"/>
        <v>0</v>
      </c>
      <c r="L184" s="25" t="e">
        <f>VLOOKUP(E184,'Tabele aux MGD'!B174:F184,IF(_CTF="Mo/Mo",2,IF(_CTF="Mo/Rh",3,IF(_CTF="Rh/Rh",4,5))),0)</f>
        <v>#N/A</v>
      </c>
      <c r="M184" s="25" t="e">
        <f t="shared" si="132"/>
        <v>#N/A</v>
      </c>
      <c r="N184" s="25" t="e">
        <f t="shared" si="133"/>
        <v>#N/A</v>
      </c>
      <c r="O184" s="25" t="e">
        <f t="shared" si="134"/>
        <v>#N/A</v>
      </c>
      <c r="P184" s="25" t="e">
        <f t="shared" si="135"/>
        <v>#N/A</v>
      </c>
      <c r="Q184" s="25" t="e">
        <f t="shared" si="136"/>
        <v>#N/A</v>
      </c>
      <c r="R184" s="25" t="e">
        <f t="shared" si="137"/>
        <v>#N/A</v>
      </c>
      <c r="S184" s="25" t="e">
        <f t="shared" si="138"/>
        <v>#N/A</v>
      </c>
      <c r="T184" s="25" t="e">
        <f t="shared" si="139"/>
        <v>#N/A</v>
      </c>
      <c r="U184" s="25" t="e">
        <f t="shared" si="159"/>
        <v>#VALUE!</v>
      </c>
      <c r="V184" s="25" t="e">
        <f t="shared" si="160"/>
        <v>#VALUE!</v>
      </c>
      <c r="W184" s="25" t="e">
        <f t="shared" si="161"/>
        <v>#VALUE!</v>
      </c>
      <c r="X184" s="26"/>
      <c r="Y184" s="85" t="e">
        <f t="shared" si="140"/>
        <v>#N/A</v>
      </c>
      <c r="Z184" s="85" t="e">
        <f t="shared" si="141"/>
        <v>#N/A</v>
      </c>
      <c r="AA184" s="85" t="e">
        <f t="shared" si="142"/>
        <v>#N/A</v>
      </c>
      <c r="AB184" s="85" t="e">
        <f t="shared" si="143"/>
        <v>#N/A</v>
      </c>
      <c r="AC184" s="85" t="e">
        <f t="shared" si="144"/>
        <v>#N/A</v>
      </c>
      <c r="AD184" s="85" t="e">
        <f t="shared" si="145"/>
        <v>#N/A</v>
      </c>
      <c r="AE184" s="85" t="e">
        <f t="shared" si="146"/>
        <v>#N/A</v>
      </c>
      <c r="AF184" s="85" t="e">
        <f t="shared" si="147"/>
        <v>#N/A</v>
      </c>
      <c r="AG184" s="85" t="e">
        <f t="shared" si="148"/>
        <v>#N/A</v>
      </c>
      <c r="AH184" s="85" t="e">
        <f t="shared" si="149"/>
        <v>#N/A</v>
      </c>
      <c r="AI184" s="85" t="e">
        <f t="shared" si="150"/>
        <v>#N/A</v>
      </c>
      <c r="AJ184" s="85" t="e">
        <f t="shared" si="151"/>
        <v>#N/A</v>
      </c>
      <c r="AK184" s="85" t="e">
        <f t="shared" si="162"/>
        <v>#VALUE!</v>
      </c>
      <c r="AL184" s="85" t="e">
        <f t="shared" si="163"/>
        <v>#VALUE!</v>
      </c>
      <c r="AM184" s="85" t="e">
        <f t="shared" si="164"/>
        <v>#VALUE!</v>
      </c>
      <c r="AN184" s="85" t="e">
        <f t="shared" si="165"/>
        <v>#N/A</v>
      </c>
      <c r="AO184" s="85" t="e">
        <f t="shared" si="152"/>
        <v>#N/A</v>
      </c>
      <c r="AP184" s="85" t="e">
        <f t="shared" si="153"/>
        <v>#N/A</v>
      </c>
      <c r="AQ184" s="85" t="e">
        <f t="shared" si="154"/>
        <v>#N/A</v>
      </c>
      <c r="AR184" s="85" t="e">
        <f t="shared" si="155"/>
        <v>#N/A</v>
      </c>
      <c r="AS184" s="85" t="e">
        <f t="shared" si="156"/>
        <v>#N/A</v>
      </c>
      <c r="AT184" s="85" t="e">
        <f t="shared" si="157"/>
        <v>#N/A</v>
      </c>
      <c r="AU184" s="85" t="e">
        <f t="shared" si="166"/>
        <v>#VALUE!</v>
      </c>
      <c r="AV184" s="85" t="e">
        <f t="shared" si="167"/>
        <v>#VALUE!</v>
      </c>
      <c r="AW184" s="85" t="e">
        <f t="shared" si="168"/>
        <v>#VALUE!</v>
      </c>
      <c r="AX184" s="25" t="e">
        <f t="shared" si="169"/>
        <v>#VALUE!</v>
      </c>
      <c r="AY184" s="25">
        <f t="shared" si="130"/>
        <v>1.0169999999999999</v>
      </c>
      <c r="AZ184" s="55" t="e">
        <f t="shared" si="170"/>
        <v>#DIV/0!</v>
      </c>
    </row>
    <row r="185" spans="3:52">
      <c r="C185" s="4"/>
      <c r="D185" s="4"/>
      <c r="E185" s="4"/>
      <c r="F185" s="4"/>
      <c r="G185" s="55">
        <f t="shared" si="131"/>
        <v>-1.1208741258741391E-2</v>
      </c>
      <c r="H185" s="26"/>
      <c r="I185" s="25">
        <f>'Randament Mammo'!$I$18-4.5</f>
        <v>61.5</v>
      </c>
      <c r="J185" s="26"/>
      <c r="K185" s="25">
        <f t="shared" si="158"/>
        <v>0</v>
      </c>
      <c r="L185" s="25" t="e">
        <f>VLOOKUP(E185,'Tabele aux MGD'!B175:F185,IF(_CTF="Mo/Mo",2,IF(_CTF="Mo/Rh",3,IF(_CTF="Rh/Rh",4,5))),0)</f>
        <v>#N/A</v>
      </c>
      <c r="M185" s="25" t="e">
        <f t="shared" si="132"/>
        <v>#N/A</v>
      </c>
      <c r="N185" s="25" t="e">
        <f t="shared" si="133"/>
        <v>#N/A</v>
      </c>
      <c r="O185" s="25" t="e">
        <f t="shared" si="134"/>
        <v>#N/A</v>
      </c>
      <c r="P185" s="25" t="e">
        <f t="shared" si="135"/>
        <v>#N/A</v>
      </c>
      <c r="Q185" s="25" t="e">
        <f t="shared" si="136"/>
        <v>#N/A</v>
      </c>
      <c r="R185" s="25" t="e">
        <f t="shared" si="137"/>
        <v>#N/A</v>
      </c>
      <c r="S185" s="25" t="e">
        <f t="shared" si="138"/>
        <v>#N/A</v>
      </c>
      <c r="T185" s="25" t="e">
        <f t="shared" si="139"/>
        <v>#N/A</v>
      </c>
      <c r="U185" s="25" t="e">
        <f t="shared" si="159"/>
        <v>#VALUE!</v>
      </c>
      <c r="V185" s="25" t="e">
        <f t="shared" si="160"/>
        <v>#VALUE!</v>
      </c>
      <c r="W185" s="25" t="e">
        <f t="shared" si="161"/>
        <v>#VALUE!</v>
      </c>
      <c r="X185" s="26"/>
      <c r="Y185" s="85" t="e">
        <f t="shared" si="140"/>
        <v>#N/A</v>
      </c>
      <c r="Z185" s="85" t="e">
        <f t="shared" si="141"/>
        <v>#N/A</v>
      </c>
      <c r="AA185" s="85" t="e">
        <f t="shared" si="142"/>
        <v>#N/A</v>
      </c>
      <c r="AB185" s="85" t="e">
        <f t="shared" si="143"/>
        <v>#N/A</v>
      </c>
      <c r="AC185" s="85" t="e">
        <f t="shared" si="144"/>
        <v>#N/A</v>
      </c>
      <c r="AD185" s="85" t="e">
        <f t="shared" si="145"/>
        <v>#N/A</v>
      </c>
      <c r="AE185" s="85" t="e">
        <f t="shared" si="146"/>
        <v>#N/A</v>
      </c>
      <c r="AF185" s="85" t="e">
        <f t="shared" si="147"/>
        <v>#N/A</v>
      </c>
      <c r="AG185" s="85" t="e">
        <f t="shared" si="148"/>
        <v>#N/A</v>
      </c>
      <c r="AH185" s="85" t="e">
        <f t="shared" si="149"/>
        <v>#N/A</v>
      </c>
      <c r="AI185" s="85" t="e">
        <f t="shared" si="150"/>
        <v>#N/A</v>
      </c>
      <c r="AJ185" s="85" t="e">
        <f t="shared" si="151"/>
        <v>#N/A</v>
      </c>
      <c r="AK185" s="85" t="e">
        <f t="shared" si="162"/>
        <v>#VALUE!</v>
      </c>
      <c r="AL185" s="85" t="e">
        <f t="shared" si="163"/>
        <v>#VALUE!</v>
      </c>
      <c r="AM185" s="85" t="e">
        <f t="shared" si="164"/>
        <v>#VALUE!</v>
      </c>
      <c r="AN185" s="85" t="e">
        <f t="shared" si="165"/>
        <v>#N/A</v>
      </c>
      <c r="AO185" s="85" t="e">
        <f t="shared" si="152"/>
        <v>#N/A</v>
      </c>
      <c r="AP185" s="85" t="e">
        <f t="shared" si="153"/>
        <v>#N/A</v>
      </c>
      <c r="AQ185" s="85" t="e">
        <f t="shared" si="154"/>
        <v>#N/A</v>
      </c>
      <c r="AR185" s="85" t="e">
        <f t="shared" si="155"/>
        <v>#N/A</v>
      </c>
      <c r="AS185" s="85" t="e">
        <f t="shared" si="156"/>
        <v>#N/A</v>
      </c>
      <c r="AT185" s="85" t="e">
        <f t="shared" si="157"/>
        <v>#N/A</v>
      </c>
      <c r="AU185" s="85" t="e">
        <f t="shared" si="166"/>
        <v>#VALUE!</v>
      </c>
      <c r="AV185" s="85" t="e">
        <f t="shared" si="167"/>
        <v>#VALUE!</v>
      </c>
      <c r="AW185" s="85" t="e">
        <f t="shared" si="168"/>
        <v>#VALUE!</v>
      </c>
      <c r="AX185" s="25" t="e">
        <f t="shared" si="169"/>
        <v>#VALUE!</v>
      </c>
      <c r="AY185" s="25">
        <f t="shared" si="130"/>
        <v>1.0169999999999999</v>
      </c>
      <c r="AZ185" s="55" t="e">
        <f t="shared" si="170"/>
        <v>#DIV/0!</v>
      </c>
    </row>
    <row r="186" spans="3:52">
      <c r="C186" s="4"/>
      <c r="D186" s="4"/>
      <c r="E186" s="4"/>
      <c r="F186" s="4"/>
      <c r="G186" s="55">
        <f t="shared" si="131"/>
        <v>-1.1208741258741391E-2</v>
      </c>
      <c r="H186" s="26"/>
      <c r="I186" s="25">
        <f>'Randament Mammo'!$I$18-4.5</f>
        <v>61.5</v>
      </c>
      <c r="J186" s="26"/>
      <c r="K186" s="25">
        <f t="shared" si="158"/>
        <v>0</v>
      </c>
      <c r="L186" s="25" t="e">
        <f>VLOOKUP(E186,'Tabele aux MGD'!B176:F186,IF(_CTF="Mo/Mo",2,IF(_CTF="Mo/Rh",3,IF(_CTF="Rh/Rh",4,5))),0)</f>
        <v>#N/A</v>
      </c>
      <c r="M186" s="25" t="e">
        <f t="shared" si="132"/>
        <v>#N/A</v>
      </c>
      <c r="N186" s="25" t="e">
        <f t="shared" si="133"/>
        <v>#N/A</v>
      </c>
      <c r="O186" s="25" t="e">
        <f t="shared" si="134"/>
        <v>#N/A</v>
      </c>
      <c r="P186" s="25" t="e">
        <f t="shared" si="135"/>
        <v>#N/A</v>
      </c>
      <c r="Q186" s="25" t="e">
        <f t="shared" si="136"/>
        <v>#N/A</v>
      </c>
      <c r="R186" s="25" t="e">
        <f t="shared" si="137"/>
        <v>#N/A</v>
      </c>
      <c r="S186" s="25" t="e">
        <f t="shared" si="138"/>
        <v>#N/A</v>
      </c>
      <c r="T186" s="25" t="e">
        <f t="shared" si="139"/>
        <v>#N/A</v>
      </c>
      <c r="U186" s="25" t="e">
        <f t="shared" si="159"/>
        <v>#VALUE!</v>
      </c>
      <c r="V186" s="25" t="e">
        <f t="shared" si="160"/>
        <v>#VALUE!</v>
      </c>
      <c r="W186" s="25" t="e">
        <f t="shared" si="161"/>
        <v>#VALUE!</v>
      </c>
      <c r="X186" s="26"/>
      <c r="Y186" s="85" t="e">
        <f t="shared" si="140"/>
        <v>#N/A</v>
      </c>
      <c r="Z186" s="85" t="e">
        <f t="shared" si="141"/>
        <v>#N/A</v>
      </c>
      <c r="AA186" s="85" t="e">
        <f t="shared" si="142"/>
        <v>#N/A</v>
      </c>
      <c r="AB186" s="85" t="e">
        <f t="shared" si="143"/>
        <v>#N/A</v>
      </c>
      <c r="AC186" s="85" t="e">
        <f t="shared" si="144"/>
        <v>#N/A</v>
      </c>
      <c r="AD186" s="85" t="e">
        <f t="shared" si="145"/>
        <v>#N/A</v>
      </c>
      <c r="AE186" s="85" t="e">
        <f t="shared" si="146"/>
        <v>#N/A</v>
      </c>
      <c r="AF186" s="85" t="e">
        <f t="shared" si="147"/>
        <v>#N/A</v>
      </c>
      <c r="AG186" s="85" t="e">
        <f t="shared" si="148"/>
        <v>#N/A</v>
      </c>
      <c r="AH186" s="85" t="e">
        <f t="shared" si="149"/>
        <v>#N/A</v>
      </c>
      <c r="AI186" s="85" t="e">
        <f t="shared" si="150"/>
        <v>#N/A</v>
      </c>
      <c r="AJ186" s="85" t="e">
        <f t="shared" si="151"/>
        <v>#N/A</v>
      </c>
      <c r="AK186" s="85" t="e">
        <f t="shared" si="162"/>
        <v>#VALUE!</v>
      </c>
      <c r="AL186" s="85" t="e">
        <f t="shared" si="163"/>
        <v>#VALUE!</v>
      </c>
      <c r="AM186" s="85" t="e">
        <f t="shared" si="164"/>
        <v>#VALUE!</v>
      </c>
      <c r="AN186" s="85" t="e">
        <f t="shared" si="165"/>
        <v>#N/A</v>
      </c>
      <c r="AO186" s="85" t="e">
        <f t="shared" si="152"/>
        <v>#N/A</v>
      </c>
      <c r="AP186" s="85" t="e">
        <f t="shared" si="153"/>
        <v>#N/A</v>
      </c>
      <c r="AQ186" s="85" t="e">
        <f t="shared" si="154"/>
        <v>#N/A</v>
      </c>
      <c r="AR186" s="85" t="e">
        <f t="shared" si="155"/>
        <v>#N/A</v>
      </c>
      <c r="AS186" s="85" t="e">
        <f t="shared" si="156"/>
        <v>#N/A</v>
      </c>
      <c r="AT186" s="85" t="e">
        <f t="shared" si="157"/>
        <v>#N/A</v>
      </c>
      <c r="AU186" s="85" t="e">
        <f t="shared" si="166"/>
        <v>#VALUE!</v>
      </c>
      <c r="AV186" s="85" t="e">
        <f t="shared" si="167"/>
        <v>#VALUE!</v>
      </c>
      <c r="AW186" s="85" t="e">
        <f t="shared" si="168"/>
        <v>#VALUE!</v>
      </c>
      <c r="AX186" s="25" t="e">
        <f t="shared" si="169"/>
        <v>#VALUE!</v>
      </c>
      <c r="AY186" s="25">
        <f t="shared" si="130"/>
        <v>1.0169999999999999</v>
      </c>
      <c r="AZ186" s="55" t="e">
        <f t="shared" si="170"/>
        <v>#DIV/0!</v>
      </c>
    </row>
    <row r="187" spans="3:52">
      <c r="C187" s="4"/>
      <c r="D187" s="4"/>
      <c r="E187" s="4"/>
      <c r="F187" s="4"/>
      <c r="G187" s="55">
        <f t="shared" si="131"/>
        <v>-1.1208741258741391E-2</v>
      </c>
      <c r="H187" s="26"/>
      <c r="I187" s="25">
        <f>'Randament Mammo'!$I$18-4.5</f>
        <v>61.5</v>
      </c>
      <c r="J187" s="26"/>
      <c r="K187" s="25">
        <f t="shared" si="158"/>
        <v>0</v>
      </c>
      <c r="L187" s="25" t="e">
        <f>VLOOKUP(E187,'Tabele aux MGD'!B177:F187,IF(_CTF="Mo/Mo",2,IF(_CTF="Mo/Rh",3,IF(_CTF="Rh/Rh",4,5))),0)</f>
        <v>#N/A</v>
      </c>
      <c r="M187" s="25" t="e">
        <f t="shared" si="132"/>
        <v>#N/A</v>
      </c>
      <c r="N187" s="25" t="e">
        <f t="shared" si="133"/>
        <v>#N/A</v>
      </c>
      <c r="O187" s="25" t="e">
        <f t="shared" si="134"/>
        <v>#N/A</v>
      </c>
      <c r="P187" s="25" t="e">
        <f t="shared" si="135"/>
        <v>#N/A</v>
      </c>
      <c r="Q187" s="25" t="e">
        <f t="shared" si="136"/>
        <v>#N/A</v>
      </c>
      <c r="R187" s="25" t="e">
        <f t="shared" si="137"/>
        <v>#N/A</v>
      </c>
      <c r="S187" s="25" t="e">
        <f t="shared" si="138"/>
        <v>#N/A</v>
      </c>
      <c r="T187" s="25" t="e">
        <f t="shared" si="139"/>
        <v>#N/A</v>
      </c>
      <c r="U187" s="25" t="e">
        <f t="shared" si="159"/>
        <v>#VALUE!</v>
      </c>
      <c r="V187" s="25" t="e">
        <f t="shared" si="160"/>
        <v>#VALUE!</v>
      </c>
      <c r="W187" s="25" t="e">
        <f t="shared" si="161"/>
        <v>#VALUE!</v>
      </c>
      <c r="X187" s="26"/>
      <c r="Y187" s="85" t="e">
        <f t="shared" si="140"/>
        <v>#N/A</v>
      </c>
      <c r="Z187" s="85" t="e">
        <f t="shared" si="141"/>
        <v>#N/A</v>
      </c>
      <c r="AA187" s="85" t="e">
        <f t="shared" si="142"/>
        <v>#N/A</v>
      </c>
      <c r="AB187" s="85" t="e">
        <f t="shared" si="143"/>
        <v>#N/A</v>
      </c>
      <c r="AC187" s="85" t="e">
        <f t="shared" si="144"/>
        <v>#N/A</v>
      </c>
      <c r="AD187" s="85" t="e">
        <f t="shared" si="145"/>
        <v>#N/A</v>
      </c>
      <c r="AE187" s="85" t="e">
        <f t="shared" si="146"/>
        <v>#N/A</v>
      </c>
      <c r="AF187" s="85" t="e">
        <f t="shared" si="147"/>
        <v>#N/A</v>
      </c>
      <c r="AG187" s="85" t="e">
        <f t="shared" si="148"/>
        <v>#N/A</v>
      </c>
      <c r="AH187" s="85" t="e">
        <f t="shared" si="149"/>
        <v>#N/A</v>
      </c>
      <c r="AI187" s="85" t="e">
        <f t="shared" si="150"/>
        <v>#N/A</v>
      </c>
      <c r="AJ187" s="85" t="e">
        <f t="shared" si="151"/>
        <v>#N/A</v>
      </c>
      <c r="AK187" s="85" t="e">
        <f t="shared" si="162"/>
        <v>#VALUE!</v>
      </c>
      <c r="AL187" s="85" t="e">
        <f t="shared" si="163"/>
        <v>#VALUE!</v>
      </c>
      <c r="AM187" s="85" t="e">
        <f t="shared" si="164"/>
        <v>#VALUE!</v>
      </c>
      <c r="AN187" s="85" t="e">
        <f t="shared" si="165"/>
        <v>#N/A</v>
      </c>
      <c r="AO187" s="85" t="e">
        <f t="shared" si="152"/>
        <v>#N/A</v>
      </c>
      <c r="AP187" s="85" t="e">
        <f t="shared" si="153"/>
        <v>#N/A</v>
      </c>
      <c r="AQ187" s="85" t="e">
        <f t="shared" si="154"/>
        <v>#N/A</v>
      </c>
      <c r="AR187" s="85" t="e">
        <f t="shared" si="155"/>
        <v>#N/A</v>
      </c>
      <c r="AS187" s="85" t="e">
        <f t="shared" si="156"/>
        <v>#N/A</v>
      </c>
      <c r="AT187" s="85" t="e">
        <f t="shared" si="157"/>
        <v>#N/A</v>
      </c>
      <c r="AU187" s="85" t="e">
        <f t="shared" si="166"/>
        <v>#VALUE!</v>
      </c>
      <c r="AV187" s="85" t="e">
        <f t="shared" si="167"/>
        <v>#VALUE!</v>
      </c>
      <c r="AW187" s="85" t="e">
        <f t="shared" si="168"/>
        <v>#VALUE!</v>
      </c>
      <c r="AX187" s="25" t="e">
        <f t="shared" si="169"/>
        <v>#VALUE!</v>
      </c>
      <c r="AY187" s="25">
        <f t="shared" si="130"/>
        <v>1.0169999999999999</v>
      </c>
      <c r="AZ187" s="55" t="e">
        <f t="shared" si="170"/>
        <v>#DIV/0!</v>
      </c>
    </row>
    <row r="188" spans="3:52">
      <c r="C188" s="4"/>
      <c r="D188" s="4"/>
      <c r="E188" s="4"/>
      <c r="F188" s="4"/>
      <c r="G188" s="55">
        <f t="shared" si="131"/>
        <v>-1.1208741258741391E-2</v>
      </c>
      <c r="H188" s="26"/>
      <c r="I188" s="25">
        <f>'Randament Mammo'!$I$18-4.5</f>
        <v>61.5</v>
      </c>
      <c r="J188" s="26"/>
      <c r="K188" s="25">
        <f t="shared" si="158"/>
        <v>0</v>
      </c>
      <c r="L188" s="25" t="e">
        <f>VLOOKUP(E188,'Tabele aux MGD'!B178:F188,IF(_CTF="Mo/Mo",2,IF(_CTF="Mo/Rh",3,IF(_CTF="Rh/Rh",4,5))),0)</f>
        <v>#N/A</v>
      </c>
      <c r="M188" s="25" t="e">
        <f t="shared" si="132"/>
        <v>#N/A</v>
      </c>
      <c r="N188" s="25" t="e">
        <f t="shared" si="133"/>
        <v>#N/A</v>
      </c>
      <c r="O188" s="25" t="e">
        <f t="shared" si="134"/>
        <v>#N/A</v>
      </c>
      <c r="P188" s="25" t="e">
        <f t="shared" si="135"/>
        <v>#N/A</v>
      </c>
      <c r="Q188" s="25" t="e">
        <f t="shared" si="136"/>
        <v>#N/A</v>
      </c>
      <c r="R188" s="25" t="e">
        <f t="shared" si="137"/>
        <v>#N/A</v>
      </c>
      <c r="S188" s="25" t="e">
        <f t="shared" si="138"/>
        <v>#N/A</v>
      </c>
      <c r="T188" s="25" t="e">
        <f t="shared" si="139"/>
        <v>#N/A</v>
      </c>
      <c r="U188" s="25" t="e">
        <f t="shared" si="159"/>
        <v>#VALUE!</v>
      </c>
      <c r="V188" s="25" t="e">
        <f t="shared" si="160"/>
        <v>#VALUE!</v>
      </c>
      <c r="W188" s="25" t="e">
        <f t="shared" si="161"/>
        <v>#VALUE!</v>
      </c>
      <c r="X188" s="26"/>
      <c r="Y188" s="85" t="e">
        <f t="shared" si="140"/>
        <v>#N/A</v>
      </c>
      <c r="Z188" s="85" t="e">
        <f t="shared" si="141"/>
        <v>#N/A</v>
      </c>
      <c r="AA188" s="85" t="e">
        <f t="shared" si="142"/>
        <v>#N/A</v>
      </c>
      <c r="AB188" s="85" t="e">
        <f t="shared" si="143"/>
        <v>#N/A</v>
      </c>
      <c r="AC188" s="85" t="e">
        <f t="shared" si="144"/>
        <v>#N/A</v>
      </c>
      <c r="AD188" s="85" t="e">
        <f t="shared" si="145"/>
        <v>#N/A</v>
      </c>
      <c r="AE188" s="85" t="e">
        <f t="shared" si="146"/>
        <v>#N/A</v>
      </c>
      <c r="AF188" s="85" t="e">
        <f t="shared" si="147"/>
        <v>#N/A</v>
      </c>
      <c r="AG188" s="85" t="e">
        <f t="shared" si="148"/>
        <v>#N/A</v>
      </c>
      <c r="AH188" s="85" t="e">
        <f t="shared" si="149"/>
        <v>#N/A</v>
      </c>
      <c r="AI188" s="85" t="e">
        <f t="shared" si="150"/>
        <v>#N/A</v>
      </c>
      <c r="AJ188" s="85" t="e">
        <f t="shared" si="151"/>
        <v>#N/A</v>
      </c>
      <c r="AK188" s="85" t="e">
        <f t="shared" si="162"/>
        <v>#VALUE!</v>
      </c>
      <c r="AL188" s="85" t="e">
        <f t="shared" si="163"/>
        <v>#VALUE!</v>
      </c>
      <c r="AM188" s="85" t="e">
        <f t="shared" si="164"/>
        <v>#VALUE!</v>
      </c>
      <c r="AN188" s="85" t="e">
        <f t="shared" si="165"/>
        <v>#N/A</v>
      </c>
      <c r="AO188" s="85" t="e">
        <f t="shared" si="152"/>
        <v>#N/A</v>
      </c>
      <c r="AP188" s="85" t="e">
        <f t="shared" si="153"/>
        <v>#N/A</v>
      </c>
      <c r="AQ188" s="85" t="e">
        <f t="shared" si="154"/>
        <v>#N/A</v>
      </c>
      <c r="AR188" s="85" t="e">
        <f t="shared" si="155"/>
        <v>#N/A</v>
      </c>
      <c r="AS188" s="85" t="e">
        <f t="shared" si="156"/>
        <v>#N/A</v>
      </c>
      <c r="AT188" s="85" t="e">
        <f t="shared" si="157"/>
        <v>#N/A</v>
      </c>
      <c r="AU188" s="85" t="e">
        <f t="shared" si="166"/>
        <v>#VALUE!</v>
      </c>
      <c r="AV188" s="85" t="e">
        <f t="shared" si="167"/>
        <v>#VALUE!</v>
      </c>
      <c r="AW188" s="85" t="e">
        <f t="shared" si="168"/>
        <v>#VALUE!</v>
      </c>
      <c r="AX188" s="25" t="e">
        <f t="shared" si="169"/>
        <v>#VALUE!</v>
      </c>
      <c r="AY188" s="25">
        <f t="shared" si="130"/>
        <v>1.0169999999999999</v>
      </c>
      <c r="AZ188" s="55" t="e">
        <f t="shared" si="170"/>
        <v>#DIV/0!</v>
      </c>
    </row>
    <row r="189" spans="3:52">
      <c r="C189" s="4"/>
      <c r="D189" s="4"/>
      <c r="E189" s="4"/>
      <c r="F189" s="4"/>
      <c r="G189" s="55">
        <f t="shared" si="131"/>
        <v>-1.1208741258741391E-2</v>
      </c>
      <c r="H189" s="26"/>
      <c r="I189" s="25">
        <f>'Randament Mammo'!$I$18-4.5</f>
        <v>61.5</v>
      </c>
      <c r="J189" s="26"/>
      <c r="K189" s="25">
        <f t="shared" si="158"/>
        <v>0</v>
      </c>
      <c r="L189" s="25" t="e">
        <f>VLOOKUP(E189,'Tabele aux MGD'!B179:F189,IF(_CTF="Mo/Mo",2,IF(_CTF="Mo/Rh",3,IF(_CTF="Rh/Rh",4,5))),0)</f>
        <v>#N/A</v>
      </c>
      <c r="M189" s="25" t="e">
        <f t="shared" si="132"/>
        <v>#N/A</v>
      </c>
      <c r="N189" s="25" t="e">
        <f t="shared" si="133"/>
        <v>#N/A</v>
      </c>
      <c r="O189" s="25" t="e">
        <f t="shared" si="134"/>
        <v>#N/A</v>
      </c>
      <c r="P189" s="25" t="e">
        <f t="shared" si="135"/>
        <v>#N/A</v>
      </c>
      <c r="Q189" s="25" t="e">
        <f t="shared" si="136"/>
        <v>#N/A</v>
      </c>
      <c r="R189" s="25" t="e">
        <f t="shared" si="137"/>
        <v>#N/A</v>
      </c>
      <c r="S189" s="25" t="e">
        <f t="shared" si="138"/>
        <v>#N/A</v>
      </c>
      <c r="T189" s="25" t="e">
        <f t="shared" si="139"/>
        <v>#N/A</v>
      </c>
      <c r="U189" s="25" t="e">
        <f t="shared" si="159"/>
        <v>#VALUE!</v>
      </c>
      <c r="V189" s="25" t="e">
        <f t="shared" si="160"/>
        <v>#VALUE!</v>
      </c>
      <c r="W189" s="25" t="e">
        <f t="shared" si="161"/>
        <v>#VALUE!</v>
      </c>
      <c r="X189" s="26"/>
      <c r="Y189" s="85" t="e">
        <f t="shared" si="140"/>
        <v>#N/A</v>
      </c>
      <c r="Z189" s="85" t="e">
        <f t="shared" si="141"/>
        <v>#N/A</v>
      </c>
      <c r="AA189" s="85" t="e">
        <f t="shared" si="142"/>
        <v>#N/A</v>
      </c>
      <c r="AB189" s="85" t="e">
        <f t="shared" si="143"/>
        <v>#N/A</v>
      </c>
      <c r="AC189" s="85" t="e">
        <f t="shared" si="144"/>
        <v>#N/A</v>
      </c>
      <c r="AD189" s="85" t="e">
        <f t="shared" si="145"/>
        <v>#N/A</v>
      </c>
      <c r="AE189" s="85" t="e">
        <f t="shared" si="146"/>
        <v>#N/A</v>
      </c>
      <c r="AF189" s="85" t="e">
        <f t="shared" si="147"/>
        <v>#N/A</v>
      </c>
      <c r="AG189" s="85" t="e">
        <f t="shared" si="148"/>
        <v>#N/A</v>
      </c>
      <c r="AH189" s="85" t="e">
        <f t="shared" si="149"/>
        <v>#N/A</v>
      </c>
      <c r="AI189" s="85" t="e">
        <f t="shared" si="150"/>
        <v>#N/A</v>
      </c>
      <c r="AJ189" s="85" t="e">
        <f t="shared" si="151"/>
        <v>#N/A</v>
      </c>
      <c r="AK189" s="85" t="e">
        <f t="shared" si="162"/>
        <v>#VALUE!</v>
      </c>
      <c r="AL189" s="85" t="e">
        <f t="shared" si="163"/>
        <v>#VALUE!</v>
      </c>
      <c r="AM189" s="85" t="e">
        <f t="shared" si="164"/>
        <v>#VALUE!</v>
      </c>
      <c r="AN189" s="85" t="e">
        <f t="shared" si="165"/>
        <v>#N/A</v>
      </c>
      <c r="AO189" s="85" t="e">
        <f t="shared" si="152"/>
        <v>#N/A</v>
      </c>
      <c r="AP189" s="85" t="e">
        <f t="shared" si="153"/>
        <v>#N/A</v>
      </c>
      <c r="AQ189" s="85" t="e">
        <f t="shared" si="154"/>
        <v>#N/A</v>
      </c>
      <c r="AR189" s="85" t="e">
        <f t="shared" si="155"/>
        <v>#N/A</v>
      </c>
      <c r="AS189" s="85" t="e">
        <f t="shared" si="156"/>
        <v>#N/A</v>
      </c>
      <c r="AT189" s="85" t="e">
        <f t="shared" si="157"/>
        <v>#N/A</v>
      </c>
      <c r="AU189" s="85" t="e">
        <f t="shared" si="166"/>
        <v>#VALUE!</v>
      </c>
      <c r="AV189" s="85" t="e">
        <f t="shared" si="167"/>
        <v>#VALUE!</v>
      </c>
      <c r="AW189" s="85" t="e">
        <f t="shared" si="168"/>
        <v>#VALUE!</v>
      </c>
      <c r="AX189" s="25" t="e">
        <f t="shared" si="169"/>
        <v>#VALUE!</v>
      </c>
      <c r="AY189" s="25">
        <f t="shared" si="130"/>
        <v>1.0169999999999999</v>
      </c>
      <c r="AZ189" s="55" t="e">
        <f t="shared" si="170"/>
        <v>#DIV/0!</v>
      </c>
    </row>
    <row r="190" spans="3:52">
      <c r="C190" s="4"/>
      <c r="D190" s="4"/>
      <c r="E190" s="4"/>
      <c r="F190" s="4"/>
      <c r="G190" s="55">
        <f t="shared" si="131"/>
        <v>-1.1208741258741391E-2</v>
      </c>
      <c r="H190" s="26"/>
      <c r="I190" s="25">
        <f>'Randament Mammo'!$I$18-4.5</f>
        <v>61.5</v>
      </c>
      <c r="J190" s="26"/>
      <c r="K190" s="25">
        <f t="shared" si="158"/>
        <v>0</v>
      </c>
      <c r="L190" s="25" t="e">
        <f>VLOOKUP(E190,'Tabele aux MGD'!B180:F190,IF(_CTF="Mo/Mo",2,IF(_CTF="Mo/Rh",3,IF(_CTF="Rh/Rh",4,5))),0)</f>
        <v>#N/A</v>
      </c>
      <c r="M190" s="25" t="e">
        <f t="shared" si="132"/>
        <v>#N/A</v>
      </c>
      <c r="N190" s="25" t="e">
        <f t="shared" si="133"/>
        <v>#N/A</v>
      </c>
      <c r="O190" s="25" t="e">
        <f t="shared" si="134"/>
        <v>#N/A</v>
      </c>
      <c r="P190" s="25" t="e">
        <f t="shared" si="135"/>
        <v>#N/A</v>
      </c>
      <c r="Q190" s="25" t="e">
        <f t="shared" si="136"/>
        <v>#N/A</v>
      </c>
      <c r="R190" s="25" t="e">
        <f t="shared" si="137"/>
        <v>#N/A</v>
      </c>
      <c r="S190" s="25" t="e">
        <f t="shared" si="138"/>
        <v>#N/A</v>
      </c>
      <c r="T190" s="25" t="e">
        <f t="shared" si="139"/>
        <v>#N/A</v>
      </c>
      <c r="U190" s="25" t="e">
        <f t="shared" si="159"/>
        <v>#VALUE!</v>
      </c>
      <c r="V190" s="25" t="e">
        <f t="shared" si="160"/>
        <v>#VALUE!</v>
      </c>
      <c r="W190" s="25" t="e">
        <f t="shared" si="161"/>
        <v>#VALUE!</v>
      </c>
      <c r="X190" s="26"/>
      <c r="Y190" s="85" t="e">
        <f t="shared" si="140"/>
        <v>#N/A</v>
      </c>
      <c r="Z190" s="85" t="e">
        <f t="shared" si="141"/>
        <v>#N/A</v>
      </c>
      <c r="AA190" s="85" t="e">
        <f t="shared" si="142"/>
        <v>#N/A</v>
      </c>
      <c r="AB190" s="85" t="e">
        <f t="shared" si="143"/>
        <v>#N/A</v>
      </c>
      <c r="AC190" s="85" t="e">
        <f t="shared" si="144"/>
        <v>#N/A</v>
      </c>
      <c r="AD190" s="85" t="e">
        <f t="shared" si="145"/>
        <v>#N/A</v>
      </c>
      <c r="AE190" s="85" t="e">
        <f t="shared" si="146"/>
        <v>#N/A</v>
      </c>
      <c r="AF190" s="85" t="e">
        <f t="shared" si="147"/>
        <v>#N/A</v>
      </c>
      <c r="AG190" s="85" t="e">
        <f t="shared" si="148"/>
        <v>#N/A</v>
      </c>
      <c r="AH190" s="85" t="e">
        <f t="shared" si="149"/>
        <v>#N/A</v>
      </c>
      <c r="AI190" s="85" t="e">
        <f t="shared" si="150"/>
        <v>#N/A</v>
      </c>
      <c r="AJ190" s="85" t="e">
        <f t="shared" si="151"/>
        <v>#N/A</v>
      </c>
      <c r="AK190" s="85" t="e">
        <f t="shared" si="162"/>
        <v>#VALUE!</v>
      </c>
      <c r="AL190" s="85" t="e">
        <f t="shared" si="163"/>
        <v>#VALUE!</v>
      </c>
      <c r="AM190" s="85" t="e">
        <f t="shared" si="164"/>
        <v>#VALUE!</v>
      </c>
      <c r="AN190" s="85" t="e">
        <f t="shared" si="165"/>
        <v>#N/A</v>
      </c>
      <c r="AO190" s="85" t="e">
        <f t="shared" si="152"/>
        <v>#N/A</v>
      </c>
      <c r="AP190" s="85" t="e">
        <f t="shared" si="153"/>
        <v>#N/A</v>
      </c>
      <c r="AQ190" s="85" t="e">
        <f t="shared" si="154"/>
        <v>#N/A</v>
      </c>
      <c r="AR190" s="85" t="e">
        <f t="shared" si="155"/>
        <v>#N/A</v>
      </c>
      <c r="AS190" s="85" t="e">
        <f t="shared" si="156"/>
        <v>#N/A</v>
      </c>
      <c r="AT190" s="85" t="e">
        <f t="shared" si="157"/>
        <v>#N/A</v>
      </c>
      <c r="AU190" s="85" t="e">
        <f t="shared" si="166"/>
        <v>#VALUE!</v>
      </c>
      <c r="AV190" s="85" t="e">
        <f t="shared" si="167"/>
        <v>#VALUE!</v>
      </c>
      <c r="AW190" s="85" t="e">
        <f t="shared" si="168"/>
        <v>#VALUE!</v>
      </c>
      <c r="AX190" s="25" t="e">
        <f t="shared" si="169"/>
        <v>#VALUE!</v>
      </c>
      <c r="AY190" s="25">
        <f t="shared" si="130"/>
        <v>1.0169999999999999</v>
      </c>
      <c r="AZ190" s="55" t="e">
        <f t="shared" si="170"/>
        <v>#DIV/0!</v>
      </c>
    </row>
    <row r="191" spans="3:52">
      <c r="C191" s="4"/>
      <c r="D191" s="4"/>
      <c r="E191" s="4"/>
      <c r="F191" s="4"/>
      <c r="G191" s="55">
        <f t="shared" si="131"/>
        <v>-1.1208741258741391E-2</v>
      </c>
      <c r="H191" s="26"/>
      <c r="I191" s="25">
        <f>'Randament Mammo'!$I$18-4.5</f>
        <v>61.5</v>
      </c>
      <c r="J191" s="26"/>
      <c r="K191" s="25">
        <f t="shared" si="158"/>
        <v>0</v>
      </c>
      <c r="L191" s="25" t="e">
        <f>VLOOKUP(E191,'Tabele aux MGD'!B181:F191,IF(_CTF="Mo/Mo",2,IF(_CTF="Mo/Rh",3,IF(_CTF="Rh/Rh",4,5))),0)</f>
        <v>#N/A</v>
      </c>
      <c r="M191" s="25" t="e">
        <f t="shared" si="132"/>
        <v>#N/A</v>
      </c>
      <c r="N191" s="25" t="e">
        <f t="shared" si="133"/>
        <v>#N/A</v>
      </c>
      <c r="O191" s="25" t="e">
        <f t="shared" si="134"/>
        <v>#N/A</v>
      </c>
      <c r="P191" s="25" t="e">
        <f t="shared" si="135"/>
        <v>#N/A</v>
      </c>
      <c r="Q191" s="25" t="e">
        <f t="shared" si="136"/>
        <v>#N/A</v>
      </c>
      <c r="R191" s="25" t="e">
        <f t="shared" si="137"/>
        <v>#N/A</v>
      </c>
      <c r="S191" s="25" t="e">
        <f t="shared" si="138"/>
        <v>#N/A</v>
      </c>
      <c r="T191" s="25" t="e">
        <f t="shared" si="139"/>
        <v>#N/A</v>
      </c>
      <c r="U191" s="25" t="e">
        <f t="shared" si="159"/>
        <v>#VALUE!</v>
      </c>
      <c r="V191" s="25" t="e">
        <f t="shared" si="160"/>
        <v>#VALUE!</v>
      </c>
      <c r="W191" s="25" t="e">
        <f t="shared" si="161"/>
        <v>#VALUE!</v>
      </c>
      <c r="X191" s="26"/>
      <c r="Y191" s="85" t="e">
        <f t="shared" si="140"/>
        <v>#N/A</v>
      </c>
      <c r="Z191" s="85" t="e">
        <f t="shared" si="141"/>
        <v>#N/A</v>
      </c>
      <c r="AA191" s="85" t="e">
        <f t="shared" si="142"/>
        <v>#N/A</v>
      </c>
      <c r="AB191" s="85" t="e">
        <f t="shared" si="143"/>
        <v>#N/A</v>
      </c>
      <c r="AC191" s="85" t="e">
        <f t="shared" si="144"/>
        <v>#N/A</v>
      </c>
      <c r="AD191" s="85" t="e">
        <f t="shared" si="145"/>
        <v>#N/A</v>
      </c>
      <c r="AE191" s="85" t="e">
        <f t="shared" si="146"/>
        <v>#N/A</v>
      </c>
      <c r="AF191" s="85" t="e">
        <f t="shared" si="147"/>
        <v>#N/A</v>
      </c>
      <c r="AG191" s="85" t="e">
        <f t="shared" si="148"/>
        <v>#N/A</v>
      </c>
      <c r="AH191" s="85" t="e">
        <f t="shared" si="149"/>
        <v>#N/A</v>
      </c>
      <c r="AI191" s="85" t="e">
        <f t="shared" si="150"/>
        <v>#N/A</v>
      </c>
      <c r="AJ191" s="85" t="e">
        <f t="shared" si="151"/>
        <v>#N/A</v>
      </c>
      <c r="AK191" s="85" t="e">
        <f t="shared" si="162"/>
        <v>#VALUE!</v>
      </c>
      <c r="AL191" s="85" t="e">
        <f t="shared" si="163"/>
        <v>#VALUE!</v>
      </c>
      <c r="AM191" s="85" t="e">
        <f t="shared" si="164"/>
        <v>#VALUE!</v>
      </c>
      <c r="AN191" s="85" t="e">
        <f t="shared" si="165"/>
        <v>#N/A</v>
      </c>
      <c r="AO191" s="85" t="e">
        <f t="shared" si="152"/>
        <v>#N/A</v>
      </c>
      <c r="AP191" s="85" t="e">
        <f t="shared" si="153"/>
        <v>#N/A</v>
      </c>
      <c r="AQ191" s="85" t="e">
        <f t="shared" si="154"/>
        <v>#N/A</v>
      </c>
      <c r="AR191" s="85" t="e">
        <f t="shared" si="155"/>
        <v>#N/A</v>
      </c>
      <c r="AS191" s="85" t="e">
        <f t="shared" si="156"/>
        <v>#N/A</v>
      </c>
      <c r="AT191" s="85" t="e">
        <f t="shared" si="157"/>
        <v>#N/A</v>
      </c>
      <c r="AU191" s="85" t="e">
        <f t="shared" si="166"/>
        <v>#VALUE!</v>
      </c>
      <c r="AV191" s="85" t="e">
        <f t="shared" si="167"/>
        <v>#VALUE!</v>
      </c>
      <c r="AW191" s="85" t="e">
        <f t="shared" si="168"/>
        <v>#VALUE!</v>
      </c>
      <c r="AX191" s="25" t="e">
        <f t="shared" si="169"/>
        <v>#VALUE!</v>
      </c>
      <c r="AY191" s="25">
        <f t="shared" si="130"/>
        <v>1.0169999999999999</v>
      </c>
      <c r="AZ191" s="55" t="e">
        <f t="shared" si="170"/>
        <v>#DIV/0!</v>
      </c>
    </row>
    <row r="192" spans="3:52">
      <c r="C192" s="4"/>
      <c r="D192" s="4"/>
      <c r="E192" s="4"/>
      <c r="F192" s="4"/>
      <c r="G192" s="55">
        <f t="shared" si="131"/>
        <v>-1.1208741258741391E-2</v>
      </c>
      <c r="H192" s="26"/>
      <c r="I192" s="25">
        <f>'Randament Mammo'!$I$18-4.5</f>
        <v>61.5</v>
      </c>
      <c r="J192" s="26"/>
      <c r="K192" s="25">
        <f t="shared" si="158"/>
        <v>0</v>
      </c>
      <c r="L192" s="25" t="e">
        <f>VLOOKUP(E192,'Tabele aux MGD'!B182:F192,IF(_CTF="Mo/Mo",2,IF(_CTF="Mo/Rh",3,IF(_CTF="Rh/Rh",4,5))),0)</f>
        <v>#N/A</v>
      </c>
      <c r="M192" s="25" t="e">
        <f t="shared" si="132"/>
        <v>#N/A</v>
      </c>
      <c r="N192" s="25" t="e">
        <f t="shared" si="133"/>
        <v>#N/A</v>
      </c>
      <c r="O192" s="25" t="e">
        <f t="shared" si="134"/>
        <v>#N/A</v>
      </c>
      <c r="P192" s="25" t="e">
        <f t="shared" si="135"/>
        <v>#N/A</v>
      </c>
      <c r="Q192" s="25" t="e">
        <f t="shared" si="136"/>
        <v>#N/A</v>
      </c>
      <c r="R192" s="25" t="e">
        <f t="shared" si="137"/>
        <v>#N/A</v>
      </c>
      <c r="S192" s="25" t="e">
        <f t="shared" si="138"/>
        <v>#N/A</v>
      </c>
      <c r="T192" s="25" t="e">
        <f t="shared" si="139"/>
        <v>#N/A</v>
      </c>
      <c r="U192" s="25" t="e">
        <f t="shared" si="159"/>
        <v>#VALUE!</v>
      </c>
      <c r="V192" s="25" t="e">
        <f t="shared" si="160"/>
        <v>#VALUE!</v>
      </c>
      <c r="W192" s="25" t="e">
        <f t="shared" si="161"/>
        <v>#VALUE!</v>
      </c>
      <c r="X192" s="26"/>
      <c r="Y192" s="85" t="e">
        <f t="shared" si="140"/>
        <v>#N/A</v>
      </c>
      <c r="Z192" s="85" t="e">
        <f t="shared" si="141"/>
        <v>#N/A</v>
      </c>
      <c r="AA192" s="85" t="e">
        <f t="shared" si="142"/>
        <v>#N/A</v>
      </c>
      <c r="AB192" s="85" t="e">
        <f t="shared" si="143"/>
        <v>#N/A</v>
      </c>
      <c r="AC192" s="85" t="e">
        <f t="shared" si="144"/>
        <v>#N/A</v>
      </c>
      <c r="AD192" s="85" t="e">
        <f t="shared" si="145"/>
        <v>#N/A</v>
      </c>
      <c r="AE192" s="85" t="e">
        <f t="shared" si="146"/>
        <v>#N/A</v>
      </c>
      <c r="AF192" s="85" t="e">
        <f t="shared" si="147"/>
        <v>#N/A</v>
      </c>
      <c r="AG192" s="85" t="e">
        <f t="shared" si="148"/>
        <v>#N/A</v>
      </c>
      <c r="AH192" s="85" t="e">
        <f t="shared" si="149"/>
        <v>#N/A</v>
      </c>
      <c r="AI192" s="85" t="e">
        <f t="shared" si="150"/>
        <v>#N/A</v>
      </c>
      <c r="AJ192" s="85" t="e">
        <f t="shared" si="151"/>
        <v>#N/A</v>
      </c>
      <c r="AK192" s="85" t="e">
        <f t="shared" si="162"/>
        <v>#VALUE!</v>
      </c>
      <c r="AL192" s="85" t="e">
        <f t="shared" si="163"/>
        <v>#VALUE!</v>
      </c>
      <c r="AM192" s="85" t="e">
        <f t="shared" si="164"/>
        <v>#VALUE!</v>
      </c>
      <c r="AN192" s="85" t="e">
        <f t="shared" si="165"/>
        <v>#N/A</v>
      </c>
      <c r="AO192" s="85" t="e">
        <f t="shared" si="152"/>
        <v>#N/A</v>
      </c>
      <c r="AP192" s="85" t="e">
        <f t="shared" si="153"/>
        <v>#N/A</v>
      </c>
      <c r="AQ192" s="85" t="e">
        <f t="shared" si="154"/>
        <v>#N/A</v>
      </c>
      <c r="AR192" s="85" t="e">
        <f t="shared" si="155"/>
        <v>#N/A</v>
      </c>
      <c r="AS192" s="85" t="e">
        <f t="shared" si="156"/>
        <v>#N/A</v>
      </c>
      <c r="AT192" s="85" t="e">
        <f t="shared" si="157"/>
        <v>#N/A</v>
      </c>
      <c r="AU192" s="85" t="e">
        <f t="shared" si="166"/>
        <v>#VALUE!</v>
      </c>
      <c r="AV192" s="85" t="e">
        <f t="shared" si="167"/>
        <v>#VALUE!</v>
      </c>
      <c r="AW192" s="85" t="e">
        <f t="shared" si="168"/>
        <v>#VALUE!</v>
      </c>
      <c r="AX192" s="25" t="e">
        <f t="shared" si="169"/>
        <v>#VALUE!</v>
      </c>
      <c r="AY192" s="25">
        <f t="shared" si="130"/>
        <v>1.0169999999999999</v>
      </c>
      <c r="AZ192" s="55" t="e">
        <f t="shared" si="170"/>
        <v>#DIV/0!</v>
      </c>
    </row>
    <row r="193" spans="3:52">
      <c r="C193" s="4"/>
      <c r="D193" s="4"/>
      <c r="E193" s="4"/>
      <c r="F193" s="4"/>
      <c r="G193" s="55">
        <f t="shared" si="131"/>
        <v>-1.1208741258741391E-2</v>
      </c>
      <c r="H193" s="26"/>
      <c r="I193" s="25">
        <f>'Randament Mammo'!$I$18-4.5</f>
        <v>61.5</v>
      </c>
      <c r="J193" s="26"/>
      <c r="K193" s="25">
        <f t="shared" si="158"/>
        <v>0</v>
      </c>
      <c r="L193" s="25" t="e">
        <f>VLOOKUP(E193,'Tabele aux MGD'!B183:F193,IF(_CTF="Mo/Mo",2,IF(_CTF="Mo/Rh",3,IF(_CTF="Rh/Rh",4,5))),0)</f>
        <v>#N/A</v>
      </c>
      <c r="M193" s="25" t="e">
        <f t="shared" si="132"/>
        <v>#N/A</v>
      </c>
      <c r="N193" s="25" t="e">
        <f t="shared" si="133"/>
        <v>#N/A</v>
      </c>
      <c r="O193" s="25" t="e">
        <f t="shared" si="134"/>
        <v>#N/A</v>
      </c>
      <c r="P193" s="25" t="e">
        <f t="shared" si="135"/>
        <v>#N/A</v>
      </c>
      <c r="Q193" s="25" t="e">
        <f t="shared" si="136"/>
        <v>#N/A</v>
      </c>
      <c r="R193" s="25" t="e">
        <f t="shared" si="137"/>
        <v>#N/A</v>
      </c>
      <c r="S193" s="25" t="e">
        <f t="shared" si="138"/>
        <v>#N/A</v>
      </c>
      <c r="T193" s="25" t="e">
        <f t="shared" si="139"/>
        <v>#N/A</v>
      </c>
      <c r="U193" s="25" t="e">
        <f t="shared" si="159"/>
        <v>#VALUE!</v>
      </c>
      <c r="V193" s="25" t="e">
        <f t="shared" si="160"/>
        <v>#VALUE!</v>
      </c>
      <c r="W193" s="25" t="e">
        <f t="shared" si="161"/>
        <v>#VALUE!</v>
      </c>
      <c r="X193" s="26"/>
      <c r="Y193" s="85" t="e">
        <f t="shared" si="140"/>
        <v>#N/A</v>
      </c>
      <c r="Z193" s="85" t="e">
        <f t="shared" si="141"/>
        <v>#N/A</v>
      </c>
      <c r="AA193" s="85" t="e">
        <f t="shared" si="142"/>
        <v>#N/A</v>
      </c>
      <c r="AB193" s="85" t="e">
        <f t="shared" si="143"/>
        <v>#N/A</v>
      </c>
      <c r="AC193" s="85" t="e">
        <f t="shared" si="144"/>
        <v>#N/A</v>
      </c>
      <c r="AD193" s="85" t="e">
        <f t="shared" si="145"/>
        <v>#N/A</v>
      </c>
      <c r="AE193" s="85" t="e">
        <f t="shared" si="146"/>
        <v>#N/A</v>
      </c>
      <c r="AF193" s="85" t="e">
        <f t="shared" si="147"/>
        <v>#N/A</v>
      </c>
      <c r="AG193" s="85" t="e">
        <f t="shared" si="148"/>
        <v>#N/A</v>
      </c>
      <c r="AH193" s="85" t="e">
        <f t="shared" si="149"/>
        <v>#N/A</v>
      </c>
      <c r="AI193" s="85" t="e">
        <f t="shared" si="150"/>
        <v>#N/A</v>
      </c>
      <c r="AJ193" s="85" t="e">
        <f t="shared" si="151"/>
        <v>#N/A</v>
      </c>
      <c r="AK193" s="85" t="e">
        <f t="shared" si="162"/>
        <v>#VALUE!</v>
      </c>
      <c r="AL193" s="85" t="e">
        <f t="shared" si="163"/>
        <v>#VALUE!</v>
      </c>
      <c r="AM193" s="85" t="e">
        <f t="shared" si="164"/>
        <v>#VALUE!</v>
      </c>
      <c r="AN193" s="85" t="e">
        <f t="shared" si="165"/>
        <v>#N/A</v>
      </c>
      <c r="AO193" s="85" t="e">
        <f t="shared" si="152"/>
        <v>#N/A</v>
      </c>
      <c r="AP193" s="85" t="e">
        <f t="shared" si="153"/>
        <v>#N/A</v>
      </c>
      <c r="AQ193" s="85" t="e">
        <f t="shared" si="154"/>
        <v>#N/A</v>
      </c>
      <c r="AR193" s="85" t="e">
        <f t="shared" si="155"/>
        <v>#N/A</v>
      </c>
      <c r="AS193" s="85" t="e">
        <f t="shared" si="156"/>
        <v>#N/A</v>
      </c>
      <c r="AT193" s="85" t="e">
        <f t="shared" si="157"/>
        <v>#N/A</v>
      </c>
      <c r="AU193" s="85" t="e">
        <f t="shared" si="166"/>
        <v>#VALUE!</v>
      </c>
      <c r="AV193" s="85" t="e">
        <f t="shared" si="167"/>
        <v>#VALUE!</v>
      </c>
      <c r="AW193" s="85" t="e">
        <f t="shared" si="168"/>
        <v>#VALUE!</v>
      </c>
      <c r="AX193" s="25" t="e">
        <f t="shared" si="169"/>
        <v>#VALUE!</v>
      </c>
      <c r="AY193" s="25">
        <f t="shared" si="130"/>
        <v>1.0169999999999999</v>
      </c>
      <c r="AZ193" s="55" t="e">
        <f t="shared" si="170"/>
        <v>#DIV/0!</v>
      </c>
    </row>
    <row r="194" spans="3:52">
      <c r="C194" s="4"/>
      <c r="D194" s="4"/>
      <c r="E194" s="4"/>
      <c r="F194" s="4"/>
      <c r="G194" s="55">
        <f t="shared" si="131"/>
        <v>-1.1208741258741391E-2</v>
      </c>
      <c r="H194" s="26"/>
      <c r="I194" s="25">
        <f>'Randament Mammo'!$I$18-4.5</f>
        <v>61.5</v>
      </c>
      <c r="J194" s="26"/>
      <c r="K194" s="25">
        <f t="shared" si="158"/>
        <v>0</v>
      </c>
      <c r="L194" s="25" t="e">
        <f>VLOOKUP(E194,'Tabele aux MGD'!B184:F194,IF(_CTF="Mo/Mo",2,IF(_CTF="Mo/Rh",3,IF(_CTF="Rh/Rh",4,5))),0)</f>
        <v>#N/A</v>
      </c>
      <c r="M194" s="25" t="e">
        <f t="shared" si="132"/>
        <v>#N/A</v>
      </c>
      <c r="N194" s="25" t="e">
        <f t="shared" si="133"/>
        <v>#N/A</v>
      </c>
      <c r="O194" s="25" t="e">
        <f t="shared" si="134"/>
        <v>#N/A</v>
      </c>
      <c r="P194" s="25" t="e">
        <f t="shared" si="135"/>
        <v>#N/A</v>
      </c>
      <c r="Q194" s="25" t="e">
        <f t="shared" si="136"/>
        <v>#N/A</v>
      </c>
      <c r="R194" s="25" t="e">
        <f t="shared" si="137"/>
        <v>#N/A</v>
      </c>
      <c r="S194" s="25" t="e">
        <f t="shared" si="138"/>
        <v>#N/A</v>
      </c>
      <c r="T194" s="25" t="e">
        <f t="shared" si="139"/>
        <v>#N/A</v>
      </c>
      <c r="U194" s="25" t="e">
        <f t="shared" si="159"/>
        <v>#VALUE!</v>
      </c>
      <c r="V194" s="25" t="e">
        <f t="shared" si="160"/>
        <v>#VALUE!</v>
      </c>
      <c r="W194" s="25" t="e">
        <f t="shared" si="161"/>
        <v>#VALUE!</v>
      </c>
      <c r="X194" s="26"/>
      <c r="Y194" s="85" t="e">
        <f t="shared" si="140"/>
        <v>#N/A</v>
      </c>
      <c r="Z194" s="85" t="e">
        <f t="shared" si="141"/>
        <v>#N/A</v>
      </c>
      <c r="AA194" s="85" t="e">
        <f t="shared" si="142"/>
        <v>#N/A</v>
      </c>
      <c r="AB194" s="85" t="e">
        <f t="shared" si="143"/>
        <v>#N/A</v>
      </c>
      <c r="AC194" s="85" t="e">
        <f t="shared" si="144"/>
        <v>#N/A</v>
      </c>
      <c r="AD194" s="85" t="e">
        <f t="shared" si="145"/>
        <v>#N/A</v>
      </c>
      <c r="AE194" s="85" t="e">
        <f t="shared" si="146"/>
        <v>#N/A</v>
      </c>
      <c r="AF194" s="85" t="e">
        <f t="shared" si="147"/>
        <v>#N/A</v>
      </c>
      <c r="AG194" s="85" t="e">
        <f t="shared" si="148"/>
        <v>#N/A</v>
      </c>
      <c r="AH194" s="85" t="e">
        <f t="shared" si="149"/>
        <v>#N/A</v>
      </c>
      <c r="AI194" s="85" t="e">
        <f t="shared" si="150"/>
        <v>#N/A</v>
      </c>
      <c r="AJ194" s="85" t="e">
        <f t="shared" si="151"/>
        <v>#N/A</v>
      </c>
      <c r="AK194" s="85" t="e">
        <f t="shared" si="162"/>
        <v>#VALUE!</v>
      </c>
      <c r="AL194" s="85" t="e">
        <f t="shared" si="163"/>
        <v>#VALUE!</v>
      </c>
      <c r="AM194" s="85" t="e">
        <f t="shared" si="164"/>
        <v>#VALUE!</v>
      </c>
      <c r="AN194" s="85" t="e">
        <f t="shared" si="165"/>
        <v>#N/A</v>
      </c>
      <c r="AO194" s="85" t="e">
        <f t="shared" si="152"/>
        <v>#N/A</v>
      </c>
      <c r="AP194" s="85" t="e">
        <f t="shared" si="153"/>
        <v>#N/A</v>
      </c>
      <c r="AQ194" s="85" t="e">
        <f t="shared" si="154"/>
        <v>#N/A</v>
      </c>
      <c r="AR194" s="85" t="e">
        <f t="shared" si="155"/>
        <v>#N/A</v>
      </c>
      <c r="AS194" s="85" t="e">
        <f t="shared" si="156"/>
        <v>#N/A</v>
      </c>
      <c r="AT194" s="85" t="e">
        <f t="shared" si="157"/>
        <v>#N/A</v>
      </c>
      <c r="AU194" s="85" t="e">
        <f t="shared" si="166"/>
        <v>#VALUE!</v>
      </c>
      <c r="AV194" s="85" t="e">
        <f t="shared" si="167"/>
        <v>#VALUE!</v>
      </c>
      <c r="AW194" s="85" t="e">
        <f t="shared" si="168"/>
        <v>#VALUE!</v>
      </c>
      <c r="AX194" s="25" t="e">
        <f t="shared" si="169"/>
        <v>#VALUE!</v>
      </c>
      <c r="AY194" s="25">
        <f t="shared" si="130"/>
        <v>1.0169999999999999</v>
      </c>
      <c r="AZ194" s="55" t="e">
        <f t="shared" si="170"/>
        <v>#DIV/0!</v>
      </c>
    </row>
    <row r="195" spans="3:52">
      <c r="C195" s="4"/>
      <c r="D195" s="4"/>
      <c r="E195" s="4"/>
      <c r="F195" s="4"/>
      <c r="G195" s="55">
        <f t="shared" si="131"/>
        <v>-1.1208741258741391E-2</v>
      </c>
      <c r="H195" s="26"/>
      <c r="I195" s="25">
        <f>'Randament Mammo'!$I$18-4.5</f>
        <v>61.5</v>
      </c>
      <c r="J195" s="26"/>
      <c r="K195" s="25">
        <f t="shared" si="158"/>
        <v>0</v>
      </c>
      <c r="L195" s="25" t="e">
        <f>VLOOKUP(E195,'Tabele aux MGD'!B185:F195,IF(_CTF="Mo/Mo",2,IF(_CTF="Mo/Rh",3,IF(_CTF="Rh/Rh",4,5))),0)</f>
        <v>#N/A</v>
      </c>
      <c r="M195" s="25" t="e">
        <f t="shared" si="132"/>
        <v>#N/A</v>
      </c>
      <c r="N195" s="25" t="e">
        <f t="shared" si="133"/>
        <v>#N/A</v>
      </c>
      <c r="O195" s="25" t="e">
        <f t="shared" si="134"/>
        <v>#N/A</v>
      </c>
      <c r="P195" s="25" t="e">
        <f t="shared" si="135"/>
        <v>#N/A</v>
      </c>
      <c r="Q195" s="25" t="e">
        <f t="shared" si="136"/>
        <v>#N/A</v>
      </c>
      <c r="R195" s="25" t="e">
        <f t="shared" si="137"/>
        <v>#N/A</v>
      </c>
      <c r="S195" s="25" t="e">
        <f t="shared" si="138"/>
        <v>#N/A</v>
      </c>
      <c r="T195" s="25" t="e">
        <f t="shared" si="139"/>
        <v>#N/A</v>
      </c>
      <c r="U195" s="25" t="e">
        <f t="shared" si="159"/>
        <v>#VALUE!</v>
      </c>
      <c r="V195" s="25" t="e">
        <f t="shared" si="160"/>
        <v>#VALUE!</v>
      </c>
      <c r="W195" s="25" t="e">
        <f t="shared" si="161"/>
        <v>#VALUE!</v>
      </c>
      <c r="X195" s="26"/>
      <c r="Y195" s="85" t="e">
        <f t="shared" si="140"/>
        <v>#N/A</v>
      </c>
      <c r="Z195" s="85" t="e">
        <f t="shared" si="141"/>
        <v>#N/A</v>
      </c>
      <c r="AA195" s="85" t="e">
        <f t="shared" si="142"/>
        <v>#N/A</v>
      </c>
      <c r="AB195" s="85" t="e">
        <f t="shared" si="143"/>
        <v>#N/A</v>
      </c>
      <c r="AC195" s="85" t="e">
        <f t="shared" si="144"/>
        <v>#N/A</v>
      </c>
      <c r="AD195" s="85" t="e">
        <f t="shared" si="145"/>
        <v>#N/A</v>
      </c>
      <c r="AE195" s="85" t="e">
        <f t="shared" si="146"/>
        <v>#N/A</v>
      </c>
      <c r="AF195" s="85" t="e">
        <f t="shared" si="147"/>
        <v>#N/A</v>
      </c>
      <c r="AG195" s="85" t="e">
        <f t="shared" si="148"/>
        <v>#N/A</v>
      </c>
      <c r="AH195" s="85" t="e">
        <f t="shared" si="149"/>
        <v>#N/A</v>
      </c>
      <c r="AI195" s="85" t="e">
        <f t="shared" si="150"/>
        <v>#N/A</v>
      </c>
      <c r="AJ195" s="85" t="e">
        <f t="shared" si="151"/>
        <v>#N/A</v>
      </c>
      <c r="AK195" s="85" t="e">
        <f t="shared" si="162"/>
        <v>#VALUE!</v>
      </c>
      <c r="AL195" s="85" t="e">
        <f t="shared" si="163"/>
        <v>#VALUE!</v>
      </c>
      <c r="AM195" s="85" t="e">
        <f t="shared" si="164"/>
        <v>#VALUE!</v>
      </c>
      <c r="AN195" s="85" t="e">
        <f t="shared" si="165"/>
        <v>#N/A</v>
      </c>
      <c r="AO195" s="85" t="e">
        <f t="shared" si="152"/>
        <v>#N/A</v>
      </c>
      <c r="AP195" s="85" t="e">
        <f t="shared" si="153"/>
        <v>#N/A</v>
      </c>
      <c r="AQ195" s="85" t="e">
        <f t="shared" si="154"/>
        <v>#N/A</v>
      </c>
      <c r="AR195" s="85" t="e">
        <f t="shared" si="155"/>
        <v>#N/A</v>
      </c>
      <c r="AS195" s="85" t="e">
        <f t="shared" si="156"/>
        <v>#N/A</v>
      </c>
      <c r="AT195" s="85" t="e">
        <f t="shared" si="157"/>
        <v>#N/A</v>
      </c>
      <c r="AU195" s="85" t="e">
        <f t="shared" si="166"/>
        <v>#VALUE!</v>
      </c>
      <c r="AV195" s="85" t="e">
        <f t="shared" si="167"/>
        <v>#VALUE!</v>
      </c>
      <c r="AW195" s="85" t="e">
        <f t="shared" si="168"/>
        <v>#VALUE!</v>
      </c>
      <c r="AX195" s="25" t="e">
        <f t="shared" si="169"/>
        <v>#VALUE!</v>
      </c>
      <c r="AY195" s="25">
        <f t="shared" si="130"/>
        <v>1.0169999999999999</v>
      </c>
      <c r="AZ195" s="55" t="e">
        <f t="shared" si="170"/>
        <v>#DIV/0!</v>
      </c>
    </row>
    <row r="196" spans="3:52">
      <c r="C196" s="4"/>
      <c r="D196" s="4"/>
      <c r="E196" s="4"/>
      <c r="F196" s="4"/>
      <c r="G196" s="55">
        <f t="shared" si="131"/>
        <v>-1.1208741258741391E-2</v>
      </c>
      <c r="H196" s="26"/>
      <c r="I196" s="25">
        <f>'Randament Mammo'!$I$18-4.5</f>
        <v>61.5</v>
      </c>
      <c r="J196" s="26"/>
      <c r="K196" s="25">
        <f t="shared" si="158"/>
        <v>0</v>
      </c>
      <c r="L196" s="25" t="e">
        <f>VLOOKUP(E196,'Tabele aux MGD'!B186:F196,IF(_CTF="Mo/Mo",2,IF(_CTF="Mo/Rh",3,IF(_CTF="Rh/Rh",4,5))),0)</f>
        <v>#N/A</v>
      </c>
      <c r="M196" s="25" t="e">
        <f t="shared" si="132"/>
        <v>#N/A</v>
      </c>
      <c r="N196" s="25" t="e">
        <f t="shared" si="133"/>
        <v>#N/A</v>
      </c>
      <c r="O196" s="25" t="e">
        <f t="shared" si="134"/>
        <v>#N/A</v>
      </c>
      <c r="P196" s="25" t="e">
        <f t="shared" si="135"/>
        <v>#N/A</v>
      </c>
      <c r="Q196" s="25" t="e">
        <f t="shared" si="136"/>
        <v>#N/A</v>
      </c>
      <c r="R196" s="25" t="e">
        <f t="shared" si="137"/>
        <v>#N/A</v>
      </c>
      <c r="S196" s="25" t="e">
        <f t="shared" si="138"/>
        <v>#N/A</v>
      </c>
      <c r="T196" s="25" t="e">
        <f t="shared" si="139"/>
        <v>#N/A</v>
      </c>
      <c r="U196" s="25" t="e">
        <f t="shared" si="159"/>
        <v>#VALUE!</v>
      </c>
      <c r="V196" s="25" t="e">
        <f t="shared" si="160"/>
        <v>#VALUE!</v>
      </c>
      <c r="W196" s="25" t="e">
        <f t="shared" si="161"/>
        <v>#VALUE!</v>
      </c>
      <c r="X196" s="26"/>
      <c r="Y196" s="85" t="e">
        <f t="shared" si="140"/>
        <v>#N/A</v>
      </c>
      <c r="Z196" s="85" t="e">
        <f t="shared" si="141"/>
        <v>#N/A</v>
      </c>
      <c r="AA196" s="85" t="e">
        <f t="shared" si="142"/>
        <v>#N/A</v>
      </c>
      <c r="AB196" s="85" t="e">
        <f t="shared" si="143"/>
        <v>#N/A</v>
      </c>
      <c r="AC196" s="85" t="e">
        <f t="shared" si="144"/>
        <v>#N/A</v>
      </c>
      <c r="AD196" s="85" t="e">
        <f t="shared" si="145"/>
        <v>#N/A</v>
      </c>
      <c r="AE196" s="85" t="e">
        <f t="shared" si="146"/>
        <v>#N/A</v>
      </c>
      <c r="AF196" s="85" t="e">
        <f t="shared" si="147"/>
        <v>#N/A</v>
      </c>
      <c r="AG196" s="85" t="e">
        <f t="shared" si="148"/>
        <v>#N/A</v>
      </c>
      <c r="AH196" s="85" t="e">
        <f t="shared" si="149"/>
        <v>#N/A</v>
      </c>
      <c r="AI196" s="85" t="e">
        <f t="shared" si="150"/>
        <v>#N/A</v>
      </c>
      <c r="AJ196" s="85" t="e">
        <f t="shared" si="151"/>
        <v>#N/A</v>
      </c>
      <c r="AK196" s="85" t="e">
        <f t="shared" si="162"/>
        <v>#VALUE!</v>
      </c>
      <c r="AL196" s="85" t="e">
        <f t="shared" si="163"/>
        <v>#VALUE!</v>
      </c>
      <c r="AM196" s="85" t="e">
        <f t="shared" si="164"/>
        <v>#VALUE!</v>
      </c>
      <c r="AN196" s="85" t="e">
        <f t="shared" si="165"/>
        <v>#N/A</v>
      </c>
      <c r="AO196" s="85" t="e">
        <f t="shared" si="152"/>
        <v>#N/A</v>
      </c>
      <c r="AP196" s="85" t="e">
        <f t="shared" si="153"/>
        <v>#N/A</v>
      </c>
      <c r="AQ196" s="85" t="e">
        <f t="shared" si="154"/>
        <v>#N/A</v>
      </c>
      <c r="AR196" s="85" t="e">
        <f t="shared" si="155"/>
        <v>#N/A</v>
      </c>
      <c r="AS196" s="85" t="e">
        <f t="shared" si="156"/>
        <v>#N/A</v>
      </c>
      <c r="AT196" s="85" t="e">
        <f t="shared" si="157"/>
        <v>#N/A</v>
      </c>
      <c r="AU196" s="85" t="e">
        <f t="shared" si="166"/>
        <v>#VALUE!</v>
      </c>
      <c r="AV196" s="85" t="e">
        <f t="shared" si="167"/>
        <v>#VALUE!</v>
      </c>
      <c r="AW196" s="85" t="e">
        <f t="shared" si="168"/>
        <v>#VALUE!</v>
      </c>
      <c r="AX196" s="25" t="e">
        <f t="shared" si="169"/>
        <v>#VALUE!</v>
      </c>
      <c r="AY196" s="25">
        <f t="shared" si="130"/>
        <v>1.0169999999999999</v>
      </c>
      <c r="AZ196" s="55" t="e">
        <f t="shared" si="170"/>
        <v>#DIV/0!</v>
      </c>
    </row>
    <row r="197" spans="3:52">
      <c r="C197" s="4"/>
      <c r="D197" s="4"/>
      <c r="E197" s="4"/>
      <c r="F197" s="4"/>
      <c r="G197" s="55">
        <f t="shared" si="131"/>
        <v>-1.1208741258741391E-2</v>
      </c>
      <c r="H197" s="26"/>
      <c r="I197" s="25">
        <f>'Randament Mammo'!$I$18-4.5</f>
        <v>61.5</v>
      </c>
      <c r="J197" s="26"/>
      <c r="K197" s="25">
        <f t="shared" si="158"/>
        <v>0</v>
      </c>
      <c r="L197" s="25" t="e">
        <f>VLOOKUP(E197,'Tabele aux MGD'!B187:F197,IF(_CTF="Mo/Mo",2,IF(_CTF="Mo/Rh",3,IF(_CTF="Rh/Rh",4,5))),0)</f>
        <v>#N/A</v>
      </c>
      <c r="M197" s="25" t="e">
        <f t="shared" si="132"/>
        <v>#N/A</v>
      </c>
      <c r="N197" s="25" t="e">
        <f t="shared" si="133"/>
        <v>#N/A</v>
      </c>
      <c r="O197" s="25" t="e">
        <f t="shared" si="134"/>
        <v>#N/A</v>
      </c>
      <c r="P197" s="25" t="e">
        <f t="shared" si="135"/>
        <v>#N/A</v>
      </c>
      <c r="Q197" s="25" t="e">
        <f t="shared" si="136"/>
        <v>#N/A</v>
      </c>
      <c r="R197" s="25" t="e">
        <f t="shared" si="137"/>
        <v>#N/A</v>
      </c>
      <c r="S197" s="25" t="e">
        <f t="shared" si="138"/>
        <v>#N/A</v>
      </c>
      <c r="T197" s="25" t="e">
        <f t="shared" si="139"/>
        <v>#N/A</v>
      </c>
      <c r="U197" s="25" t="e">
        <f t="shared" si="159"/>
        <v>#VALUE!</v>
      </c>
      <c r="V197" s="25" t="e">
        <f t="shared" si="160"/>
        <v>#VALUE!</v>
      </c>
      <c r="W197" s="25" t="e">
        <f t="shared" si="161"/>
        <v>#VALUE!</v>
      </c>
      <c r="X197" s="26"/>
      <c r="Y197" s="85" t="e">
        <f t="shared" si="140"/>
        <v>#N/A</v>
      </c>
      <c r="Z197" s="85" t="e">
        <f t="shared" si="141"/>
        <v>#N/A</v>
      </c>
      <c r="AA197" s="85" t="e">
        <f t="shared" si="142"/>
        <v>#N/A</v>
      </c>
      <c r="AB197" s="85" t="e">
        <f t="shared" si="143"/>
        <v>#N/A</v>
      </c>
      <c r="AC197" s="85" t="e">
        <f t="shared" si="144"/>
        <v>#N/A</v>
      </c>
      <c r="AD197" s="85" t="e">
        <f t="shared" si="145"/>
        <v>#N/A</v>
      </c>
      <c r="AE197" s="85" t="e">
        <f t="shared" si="146"/>
        <v>#N/A</v>
      </c>
      <c r="AF197" s="85" t="e">
        <f t="shared" si="147"/>
        <v>#N/A</v>
      </c>
      <c r="AG197" s="85" t="e">
        <f t="shared" si="148"/>
        <v>#N/A</v>
      </c>
      <c r="AH197" s="85" t="e">
        <f t="shared" si="149"/>
        <v>#N/A</v>
      </c>
      <c r="AI197" s="85" t="e">
        <f t="shared" si="150"/>
        <v>#N/A</v>
      </c>
      <c r="AJ197" s="85" t="e">
        <f t="shared" si="151"/>
        <v>#N/A</v>
      </c>
      <c r="AK197" s="85" t="e">
        <f t="shared" si="162"/>
        <v>#VALUE!</v>
      </c>
      <c r="AL197" s="85" t="e">
        <f t="shared" si="163"/>
        <v>#VALUE!</v>
      </c>
      <c r="AM197" s="85" t="e">
        <f t="shared" si="164"/>
        <v>#VALUE!</v>
      </c>
      <c r="AN197" s="85" t="e">
        <f t="shared" si="165"/>
        <v>#N/A</v>
      </c>
      <c r="AO197" s="85" t="e">
        <f t="shared" si="152"/>
        <v>#N/A</v>
      </c>
      <c r="AP197" s="85" t="e">
        <f t="shared" si="153"/>
        <v>#N/A</v>
      </c>
      <c r="AQ197" s="85" t="e">
        <f t="shared" si="154"/>
        <v>#N/A</v>
      </c>
      <c r="AR197" s="85" t="e">
        <f t="shared" si="155"/>
        <v>#N/A</v>
      </c>
      <c r="AS197" s="85" t="e">
        <f t="shared" si="156"/>
        <v>#N/A</v>
      </c>
      <c r="AT197" s="85" t="e">
        <f t="shared" si="157"/>
        <v>#N/A</v>
      </c>
      <c r="AU197" s="85" t="e">
        <f t="shared" si="166"/>
        <v>#VALUE!</v>
      </c>
      <c r="AV197" s="85" t="e">
        <f t="shared" si="167"/>
        <v>#VALUE!</v>
      </c>
      <c r="AW197" s="85" t="e">
        <f t="shared" si="168"/>
        <v>#VALUE!</v>
      </c>
      <c r="AX197" s="25" t="e">
        <f t="shared" si="169"/>
        <v>#VALUE!</v>
      </c>
      <c r="AY197" s="25">
        <f t="shared" si="130"/>
        <v>1.0169999999999999</v>
      </c>
      <c r="AZ197" s="55" t="e">
        <f t="shared" si="170"/>
        <v>#DIV/0!</v>
      </c>
    </row>
    <row r="198" spans="3:52">
      <c r="C198" s="4"/>
      <c r="D198" s="4"/>
      <c r="E198" s="4"/>
      <c r="F198" s="4"/>
      <c r="G198" s="55">
        <f t="shared" si="131"/>
        <v>-1.1208741258741391E-2</v>
      </c>
      <c r="H198" s="26"/>
      <c r="I198" s="25">
        <f>'Randament Mammo'!$I$18-4.5</f>
        <v>61.5</v>
      </c>
      <c r="J198" s="26"/>
      <c r="K198" s="25">
        <f t="shared" si="158"/>
        <v>0</v>
      </c>
      <c r="L198" s="25" t="e">
        <f>VLOOKUP(E198,'Tabele aux MGD'!B188:F198,IF(_CTF="Mo/Mo",2,IF(_CTF="Mo/Rh",3,IF(_CTF="Rh/Rh",4,5))),0)</f>
        <v>#N/A</v>
      </c>
      <c r="M198" s="25" t="e">
        <f t="shared" si="132"/>
        <v>#N/A</v>
      </c>
      <c r="N198" s="25" t="e">
        <f t="shared" si="133"/>
        <v>#N/A</v>
      </c>
      <c r="O198" s="25" t="e">
        <f t="shared" si="134"/>
        <v>#N/A</v>
      </c>
      <c r="P198" s="25" t="e">
        <f t="shared" si="135"/>
        <v>#N/A</v>
      </c>
      <c r="Q198" s="25" t="e">
        <f t="shared" si="136"/>
        <v>#N/A</v>
      </c>
      <c r="R198" s="25" t="e">
        <f t="shared" si="137"/>
        <v>#N/A</v>
      </c>
      <c r="S198" s="25" t="e">
        <f t="shared" si="138"/>
        <v>#N/A</v>
      </c>
      <c r="T198" s="25" t="e">
        <f t="shared" si="139"/>
        <v>#N/A</v>
      </c>
      <c r="U198" s="25" t="e">
        <f t="shared" si="159"/>
        <v>#VALUE!</v>
      </c>
      <c r="V198" s="25" t="e">
        <f t="shared" si="160"/>
        <v>#VALUE!</v>
      </c>
      <c r="W198" s="25" t="e">
        <f t="shared" si="161"/>
        <v>#VALUE!</v>
      </c>
      <c r="X198" s="26"/>
      <c r="Y198" s="85" t="e">
        <f t="shared" si="140"/>
        <v>#N/A</v>
      </c>
      <c r="Z198" s="85" t="e">
        <f t="shared" si="141"/>
        <v>#N/A</v>
      </c>
      <c r="AA198" s="85" t="e">
        <f t="shared" si="142"/>
        <v>#N/A</v>
      </c>
      <c r="AB198" s="85" t="e">
        <f t="shared" si="143"/>
        <v>#N/A</v>
      </c>
      <c r="AC198" s="85" t="e">
        <f t="shared" si="144"/>
        <v>#N/A</v>
      </c>
      <c r="AD198" s="85" t="e">
        <f t="shared" si="145"/>
        <v>#N/A</v>
      </c>
      <c r="AE198" s="85" t="e">
        <f t="shared" si="146"/>
        <v>#N/A</v>
      </c>
      <c r="AF198" s="85" t="e">
        <f t="shared" si="147"/>
        <v>#N/A</v>
      </c>
      <c r="AG198" s="85" t="e">
        <f t="shared" si="148"/>
        <v>#N/A</v>
      </c>
      <c r="AH198" s="85" t="e">
        <f t="shared" si="149"/>
        <v>#N/A</v>
      </c>
      <c r="AI198" s="85" t="e">
        <f t="shared" si="150"/>
        <v>#N/A</v>
      </c>
      <c r="AJ198" s="85" t="e">
        <f t="shared" si="151"/>
        <v>#N/A</v>
      </c>
      <c r="AK198" s="85" t="e">
        <f t="shared" si="162"/>
        <v>#VALUE!</v>
      </c>
      <c r="AL198" s="85" t="e">
        <f t="shared" si="163"/>
        <v>#VALUE!</v>
      </c>
      <c r="AM198" s="85" t="e">
        <f t="shared" si="164"/>
        <v>#VALUE!</v>
      </c>
      <c r="AN198" s="85" t="e">
        <f t="shared" si="165"/>
        <v>#N/A</v>
      </c>
      <c r="AO198" s="85" t="e">
        <f t="shared" si="152"/>
        <v>#N/A</v>
      </c>
      <c r="AP198" s="85" t="e">
        <f t="shared" si="153"/>
        <v>#N/A</v>
      </c>
      <c r="AQ198" s="85" t="e">
        <f t="shared" si="154"/>
        <v>#N/A</v>
      </c>
      <c r="AR198" s="85" t="e">
        <f t="shared" si="155"/>
        <v>#N/A</v>
      </c>
      <c r="AS198" s="85" t="e">
        <f t="shared" si="156"/>
        <v>#N/A</v>
      </c>
      <c r="AT198" s="85" t="e">
        <f t="shared" si="157"/>
        <v>#N/A</v>
      </c>
      <c r="AU198" s="85" t="e">
        <f t="shared" si="166"/>
        <v>#VALUE!</v>
      </c>
      <c r="AV198" s="85" t="e">
        <f t="shared" si="167"/>
        <v>#VALUE!</v>
      </c>
      <c r="AW198" s="85" t="e">
        <f t="shared" si="168"/>
        <v>#VALUE!</v>
      </c>
      <c r="AX198" s="25" t="e">
        <f t="shared" si="169"/>
        <v>#VALUE!</v>
      </c>
      <c r="AY198" s="25">
        <f t="shared" si="130"/>
        <v>1.0169999999999999</v>
      </c>
      <c r="AZ198" s="55" t="e">
        <f t="shared" si="170"/>
        <v>#DIV/0!</v>
      </c>
    </row>
    <row r="199" spans="3:52">
      <c r="C199" s="4"/>
      <c r="D199" s="4"/>
      <c r="E199" s="4"/>
      <c r="F199" s="4"/>
      <c r="G199" s="55">
        <f t="shared" si="131"/>
        <v>-1.1208741258741391E-2</v>
      </c>
      <c r="H199" s="26"/>
      <c r="I199" s="25">
        <f>'Randament Mammo'!$I$18-4.5</f>
        <v>61.5</v>
      </c>
      <c r="J199" s="26"/>
      <c r="K199" s="25">
        <f t="shared" si="158"/>
        <v>0</v>
      </c>
      <c r="L199" s="25" t="e">
        <f>VLOOKUP(E199,'Tabele aux MGD'!B189:F199,IF(_CTF="Mo/Mo",2,IF(_CTF="Mo/Rh",3,IF(_CTF="Rh/Rh",4,5))),0)</f>
        <v>#N/A</v>
      </c>
      <c r="M199" s="25" t="e">
        <f t="shared" si="132"/>
        <v>#N/A</v>
      </c>
      <c r="N199" s="25" t="e">
        <f t="shared" si="133"/>
        <v>#N/A</v>
      </c>
      <c r="O199" s="25" t="e">
        <f t="shared" si="134"/>
        <v>#N/A</v>
      </c>
      <c r="P199" s="25" t="e">
        <f t="shared" si="135"/>
        <v>#N/A</v>
      </c>
      <c r="Q199" s="25" t="e">
        <f t="shared" si="136"/>
        <v>#N/A</v>
      </c>
      <c r="R199" s="25" t="e">
        <f t="shared" si="137"/>
        <v>#N/A</v>
      </c>
      <c r="S199" s="25" t="e">
        <f t="shared" si="138"/>
        <v>#N/A</v>
      </c>
      <c r="T199" s="25" t="e">
        <f t="shared" si="139"/>
        <v>#N/A</v>
      </c>
      <c r="U199" s="25" t="e">
        <f t="shared" si="159"/>
        <v>#VALUE!</v>
      </c>
      <c r="V199" s="25" t="e">
        <f t="shared" si="160"/>
        <v>#VALUE!</v>
      </c>
      <c r="W199" s="25" t="e">
        <f t="shared" si="161"/>
        <v>#VALUE!</v>
      </c>
      <c r="X199" s="26"/>
      <c r="Y199" s="85" t="e">
        <f t="shared" si="140"/>
        <v>#N/A</v>
      </c>
      <c r="Z199" s="85" t="e">
        <f t="shared" si="141"/>
        <v>#N/A</v>
      </c>
      <c r="AA199" s="85" t="e">
        <f t="shared" si="142"/>
        <v>#N/A</v>
      </c>
      <c r="AB199" s="85" t="e">
        <f t="shared" si="143"/>
        <v>#N/A</v>
      </c>
      <c r="AC199" s="85" t="e">
        <f t="shared" si="144"/>
        <v>#N/A</v>
      </c>
      <c r="AD199" s="85" t="e">
        <f t="shared" si="145"/>
        <v>#N/A</v>
      </c>
      <c r="AE199" s="85" t="e">
        <f t="shared" si="146"/>
        <v>#N/A</v>
      </c>
      <c r="AF199" s="85" t="e">
        <f t="shared" si="147"/>
        <v>#N/A</v>
      </c>
      <c r="AG199" s="85" t="e">
        <f t="shared" si="148"/>
        <v>#N/A</v>
      </c>
      <c r="AH199" s="85" t="e">
        <f t="shared" si="149"/>
        <v>#N/A</v>
      </c>
      <c r="AI199" s="85" t="e">
        <f t="shared" si="150"/>
        <v>#N/A</v>
      </c>
      <c r="AJ199" s="85" t="e">
        <f t="shared" si="151"/>
        <v>#N/A</v>
      </c>
      <c r="AK199" s="85" t="e">
        <f t="shared" si="162"/>
        <v>#VALUE!</v>
      </c>
      <c r="AL199" s="85" t="e">
        <f t="shared" si="163"/>
        <v>#VALUE!</v>
      </c>
      <c r="AM199" s="85" t="e">
        <f t="shared" si="164"/>
        <v>#VALUE!</v>
      </c>
      <c r="AN199" s="85" t="e">
        <f t="shared" si="165"/>
        <v>#N/A</v>
      </c>
      <c r="AO199" s="85" t="e">
        <f t="shared" si="152"/>
        <v>#N/A</v>
      </c>
      <c r="AP199" s="85" t="e">
        <f t="shared" si="153"/>
        <v>#N/A</v>
      </c>
      <c r="AQ199" s="85" t="e">
        <f t="shared" si="154"/>
        <v>#N/A</v>
      </c>
      <c r="AR199" s="85" t="e">
        <f t="shared" si="155"/>
        <v>#N/A</v>
      </c>
      <c r="AS199" s="85" t="e">
        <f t="shared" si="156"/>
        <v>#N/A</v>
      </c>
      <c r="AT199" s="85" t="e">
        <f t="shared" si="157"/>
        <v>#N/A</v>
      </c>
      <c r="AU199" s="85" t="e">
        <f t="shared" si="166"/>
        <v>#VALUE!</v>
      </c>
      <c r="AV199" s="85" t="e">
        <f t="shared" si="167"/>
        <v>#VALUE!</v>
      </c>
      <c r="AW199" s="85" t="e">
        <f t="shared" si="168"/>
        <v>#VALUE!</v>
      </c>
      <c r="AX199" s="25" t="e">
        <f t="shared" si="169"/>
        <v>#VALUE!</v>
      </c>
      <c r="AY199" s="25">
        <f t="shared" si="130"/>
        <v>1.0169999999999999</v>
      </c>
      <c r="AZ199" s="55" t="e">
        <f t="shared" si="170"/>
        <v>#DIV/0!</v>
      </c>
    </row>
    <row r="200" spans="3:52">
      <c r="C200" s="4"/>
      <c r="D200" s="4"/>
      <c r="E200" s="4"/>
      <c r="F200" s="4"/>
      <c r="G200" s="55">
        <f t="shared" si="131"/>
        <v>-1.1208741258741391E-2</v>
      </c>
      <c r="H200" s="26"/>
      <c r="I200" s="25">
        <f>'Randament Mammo'!$I$18-4.5</f>
        <v>61.5</v>
      </c>
      <c r="J200" s="26"/>
      <c r="K200" s="25">
        <f t="shared" si="158"/>
        <v>0</v>
      </c>
      <c r="L200" s="25" t="e">
        <f>VLOOKUP(E200,'Tabele aux MGD'!B190:F200,IF(_CTF="Mo/Mo",2,IF(_CTF="Mo/Rh",3,IF(_CTF="Rh/Rh",4,5))),0)</f>
        <v>#N/A</v>
      </c>
      <c r="M200" s="25" t="e">
        <f t="shared" si="132"/>
        <v>#N/A</v>
      </c>
      <c r="N200" s="25" t="e">
        <f t="shared" si="133"/>
        <v>#N/A</v>
      </c>
      <c r="O200" s="25" t="e">
        <f t="shared" si="134"/>
        <v>#N/A</v>
      </c>
      <c r="P200" s="25" t="e">
        <f t="shared" si="135"/>
        <v>#N/A</v>
      </c>
      <c r="Q200" s="25" t="e">
        <f t="shared" si="136"/>
        <v>#N/A</v>
      </c>
      <c r="R200" s="25" t="e">
        <f t="shared" si="137"/>
        <v>#N/A</v>
      </c>
      <c r="S200" s="25" t="e">
        <f t="shared" si="138"/>
        <v>#N/A</v>
      </c>
      <c r="T200" s="25" t="e">
        <f t="shared" si="139"/>
        <v>#N/A</v>
      </c>
      <c r="U200" s="25" t="e">
        <f t="shared" si="159"/>
        <v>#VALUE!</v>
      </c>
      <c r="V200" s="25" t="e">
        <f t="shared" si="160"/>
        <v>#VALUE!</v>
      </c>
      <c r="W200" s="25" t="e">
        <f t="shared" si="161"/>
        <v>#VALUE!</v>
      </c>
      <c r="X200" s="26"/>
      <c r="Y200" s="85" t="e">
        <f t="shared" si="140"/>
        <v>#N/A</v>
      </c>
      <c r="Z200" s="85" t="e">
        <f t="shared" si="141"/>
        <v>#N/A</v>
      </c>
      <c r="AA200" s="85" t="e">
        <f t="shared" si="142"/>
        <v>#N/A</v>
      </c>
      <c r="AB200" s="85" t="e">
        <f t="shared" si="143"/>
        <v>#N/A</v>
      </c>
      <c r="AC200" s="85" t="e">
        <f t="shared" si="144"/>
        <v>#N/A</v>
      </c>
      <c r="AD200" s="85" t="e">
        <f t="shared" si="145"/>
        <v>#N/A</v>
      </c>
      <c r="AE200" s="85" t="e">
        <f t="shared" si="146"/>
        <v>#N/A</v>
      </c>
      <c r="AF200" s="85" t="e">
        <f t="shared" si="147"/>
        <v>#N/A</v>
      </c>
      <c r="AG200" s="85" t="e">
        <f t="shared" si="148"/>
        <v>#N/A</v>
      </c>
      <c r="AH200" s="85" t="e">
        <f t="shared" si="149"/>
        <v>#N/A</v>
      </c>
      <c r="AI200" s="85" t="e">
        <f t="shared" si="150"/>
        <v>#N/A</v>
      </c>
      <c r="AJ200" s="85" t="e">
        <f t="shared" si="151"/>
        <v>#N/A</v>
      </c>
      <c r="AK200" s="85" t="e">
        <f t="shared" si="162"/>
        <v>#VALUE!</v>
      </c>
      <c r="AL200" s="85" t="e">
        <f t="shared" si="163"/>
        <v>#VALUE!</v>
      </c>
      <c r="AM200" s="85" t="e">
        <f t="shared" si="164"/>
        <v>#VALUE!</v>
      </c>
      <c r="AN200" s="85" t="e">
        <f t="shared" si="165"/>
        <v>#N/A</v>
      </c>
      <c r="AO200" s="85" t="e">
        <f t="shared" si="152"/>
        <v>#N/A</v>
      </c>
      <c r="AP200" s="85" t="e">
        <f t="shared" si="153"/>
        <v>#N/A</v>
      </c>
      <c r="AQ200" s="85" t="e">
        <f t="shared" si="154"/>
        <v>#N/A</v>
      </c>
      <c r="AR200" s="85" t="e">
        <f t="shared" si="155"/>
        <v>#N/A</v>
      </c>
      <c r="AS200" s="85" t="e">
        <f t="shared" si="156"/>
        <v>#N/A</v>
      </c>
      <c r="AT200" s="85" t="e">
        <f t="shared" si="157"/>
        <v>#N/A</v>
      </c>
      <c r="AU200" s="85" t="e">
        <f t="shared" si="166"/>
        <v>#VALUE!</v>
      </c>
      <c r="AV200" s="85" t="e">
        <f t="shared" si="167"/>
        <v>#VALUE!</v>
      </c>
      <c r="AW200" s="85" t="e">
        <f t="shared" si="168"/>
        <v>#VALUE!</v>
      </c>
      <c r="AX200" s="25" t="e">
        <f t="shared" si="169"/>
        <v>#VALUE!</v>
      </c>
      <c r="AY200" s="25">
        <f t="shared" si="130"/>
        <v>1.0169999999999999</v>
      </c>
      <c r="AZ200" s="55" t="e">
        <f t="shared" si="170"/>
        <v>#DIV/0!</v>
      </c>
    </row>
    <row r="201" spans="3:52">
      <c r="C201" s="4"/>
      <c r="D201" s="4"/>
      <c r="E201" s="4"/>
      <c r="F201" s="4"/>
      <c r="G201" s="55">
        <f t="shared" si="131"/>
        <v>-1.1208741258741391E-2</v>
      </c>
      <c r="H201" s="26"/>
      <c r="I201" s="25">
        <f>'Randament Mammo'!$I$18-4.5</f>
        <v>61.5</v>
      </c>
      <c r="J201" s="26"/>
      <c r="K201" s="25">
        <f t="shared" si="158"/>
        <v>0</v>
      </c>
      <c r="L201" s="25" t="e">
        <f>VLOOKUP(E201,'Tabele aux MGD'!B191:F201,IF(_CTF="Mo/Mo",2,IF(_CTF="Mo/Rh",3,IF(_CTF="Rh/Rh",4,5))),0)</f>
        <v>#N/A</v>
      </c>
      <c r="M201" s="25" t="e">
        <f t="shared" si="132"/>
        <v>#N/A</v>
      </c>
      <c r="N201" s="25" t="e">
        <f t="shared" si="133"/>
        <v>#N/A</v>
      </c>
      <c r="O201" s="25" t="e">
        <f t="shared" si="134"/>
        <v>#N/A</v>
      </c>
      <c r="P201" s="25" t="e">
        <f t="shared" si="135"/>
        <v>#N/A</v>
      </c>
      <c r="Q201" s="25" t="e">
        <f t="shared" si="136"/>
        <v>#N/A</v>
      </c>
      <c r="R201" s="25" t="e">
        <f t="shared" si="137"/>
        <v>#N/A</v>
      </c>
      <c r="S201" s="25" t="e">
        <f t="shared" si="138"/>
        <v>#N/A</v>
      </c>
      <c r="T201" s="25" t="e">
        <f t="shared" si="139"/>
        <v>#N/A</v>
      </c>
      <c r="U201" s="25" t="e">
        <f t="shared" si="159"/>
        <v>#VALUE!</v>
      </c>
      <c r="V201" s="25" t="e">
        <f t="shared" si="160"/>
        <v>#VALUE!</v>
      </c>
      <c r="W201" s="25" t="e">
        <f t="shared" si="161"/>
        <v>#VALUE!</v>
      </c>
      <c r="X201" s="26"/>
      <c r="Y201" s="85" t="e">
        <f t="shared" si="140"/>
        <v>#N/A</v>
      </c>
      <c r="Z201" s="85" t="e">
        <f t="shared" si="141"/>
        <v>#N/A</v>
      </c>
      <c r="AA201" s="85" t="e">
        <f t="shared" si="142"/>
        <v>#N/A</v>
      </c>
      <c r="AB201" s="85" t="e">
        <f t="shared" si="143"/>
        <v>#N/A</v>
      </c>
      <c r="AC201" s="85" t="e">
        <f t="shared" si="144"/>
        <v>#N/A</v>
      </c>
      <c r="AD201" s="85" t="e">
        <f t="shared" si="145"/>
        <v>#N/A</v>
      </c>
      <c r="AE201" s="85" t="e">
        <f t="shared" si="146"/>
        <v>#N/A</v>
      </c>
      <c r="AF201" s="85" t="e">
        <f t="shared" si="147"/>
        <v>#N/A</v>
      </c>
      <c r="AG201" s="85" t="e">
        <f t="shared" si="148"/>
        <v>#N/A</v>
      </c>
      <c r="AH201" s="85" t="e">
        <f t="shared" si="149"/>
        <v>#N/A</v>
      </c>
      <c r="AI201" s="85" t="e">
        <f t="shared" si="150"/>
        <v>#N/A</v>
      </c>
      <c r="AJ201" s="85" t="e">
        <f t="shared" si="151"/>
        <v>#N/A</v>
      </c>
      <c r="AK201" s="85" t="e">
        <f t="shared" si="162"/>
        <v>#VALUE!</v>
      </c>
      <c r="AL201" s="85" t="e">
        <f t="shared" si="163"/>
        <v>#VALUE!</v>
      </c>
      <c r="AM201" s="85" t="e">
        <f t="shared" si="164"/>
        <v>#VALUE!</v>
      </c>
      <c r="AN201" s="85" t="e">
        <f t="shared" si="165"/>
        <v>#N/A</v>
      </c>
      <c r="AO201" s="85" t="e">
        <f t="shared" si="152"/>
        <v>#N/A</v>
      </c>
      <c r="AP201" s="85" t="e">
        <f t="shared" si="153"/>
        <v>#N/A</v>
      </c>
      <c r="AQ201" s="85" t="e">
        <f t="shared" si="154"/>
        <v>#N/A</v>
      </c>
      <c r="AR201" s="85" t="e">
        <f t="shared" si="155"/>
        <v>#N/A</v>
      </c>
      <c r="AS201" s="85" t="e">
        <f t="shared" si="156"/>
        <v>#N/A</v>
      </c>
      <c r="AT201" s="85" t="e">
        <f t="shared" si="157"/>
        <v>#N/A</v>
      </c>
      <c r="AU201" s="85" t="e">
        <f t="shared" si="166"/>
        <v>#VALUE!</v>
      </c>
      <c r="AV201" s="85" t="e">
        <f t="shared" si="167"/>
        <v>#VALUE!</v>
      </c>
      <c r="AW201" s="85" t="e">
        <f t="shared" si="168"/>
        <v>#VALUE!</v>
      </c>
      <c r="AX201" s="25" t="e">
        <f t="shared" si="169"/>
        <v>#VALUE!</v>
      </c>
      <c r="AY201" s="25">
        <f t="shared" si="130"/>
        <v>1.0169999999999999</v>
      </c>
      <c r="AZ201" s="55" t="e">
        <f t="shared" si="170"/>
        <v>#DIV/0!</v>
      </c>
    </row>
    <row r="202" spans="3:52">
      <c r="C202" s="4"/>
      <c r="D202" s="4"/>
      <c r="E202" s="4"/>
      <c r="F202" s="4"/>
      <c r="G202" s="55">
        <f t="shared" si="131"/>
        <v>-1.1208741258741391E-2</v>
      </c>
      <c r="H202" s="26"/>
      <c r="I202" s="25">
        <f>'Randament Mammo'!$I$18-4.5</f>
        <v>61.5</v>
      </c>
      <c r="J202" s="26"/>
      <c r="K202" s="25">
        <f t="shared" si="158"/>
        <v>0</v>
      </c>
      <c r="L202" s="25" t="e">
        <f>VLOOKUP(E202,'Tabele aux MGD'!B192:F202,IF(_CTF="Mo/Mo",2,IF(_CTF="Mo/Rh",3,IF(_CTF="Rh/Rh",4,5))),0)</f>
        <v>#N/A</v>
      </c>
      <c r="M202" s="25" t="e">
        <f t="shared" si="132"/>
        <v>#N/A</v>
      </c>
      <c r="N202" s="25" t="e">
        <f t="shared" si="133"/>
        <v>#N/A</v>
      </c>
      <c r="O202" s="25" t="e">
        <f t="shared" si="134"/>
        <v>#N/A</v>
      </c>
      <c r="P202" s="25" t="e">
        <f t="shared" si="135"/>
        <v>#N/A</v>
      </c>
      <c r="Q202" s="25" t="e">
        <f t="shared" si="136"/>
        <v>#N/A</v>
      </c>
      <c r="R202" s="25" t="e">
        <f t="shared" si="137"/>
        <v>#N/A</v>
      </c>
      <c r="S202" s="25" t="e">
        <f t="shared" si="138"/>
        <v>#N/A</v>
      </c>
      <c r="T202" s="25" t="e">
        <f t="shared" si="139"/>
        <v>#N/A</v>
      </c>
      <c r="U202" s="25" t="e">
        <f t="shared" si="159"/>
        <v>#VALUE!</v>
      </c>
      <c r="V202" s="25" t="e">
        <f t="shared" si="160"/>
        <v>#VALUE!</v>
      </c>
      <c r="W202" s="25" t="e">
        <f t="shared" si="161"/>
        <v>#VALUE!</v>
      </c>
      <c r="X202" s="26"/>
      <c r="Y202" s="85" t="e">
        <f t="shared" si="140"/>
        <v>#N/A</v>
      </c>
      <c r="Z202" s="85" t="e">
        <f t="shared" si="141"/>
        <v>#N/A</v>
      </c>
      <c r="AA202" s="85" t="e">
        <f t="shared" si="142"/>
        <v>#N/A</v>
      </c>
      <c r="AB202" s="85" t="e">
        <f t="shared" si="143"/>
        <v>#N/A</v>
      </c>
      <c r="AC202" s="85" t="e">
        <f t="shared" si="144"/>
        <v>#N/A</v>
      </c>
      <c r="AD202" s="85" t="e">
        <f t="shared" si="145"/>
        <v>#N/A</v>
      </c>
      <c r="AE202" s="85" t="e">
        <f t="shared" si="146"/>
        <v>#N/A</v>
      </c>
      <c r="AF202" s="85" t="e">
        <f t="shared" si="147"/>
        <v>#N/A</v>
      </c>
      <c r="AG202" s="85" t="e">
        <f t="shared" si="148"/>
        <v>#N/A</v>
      </c>
      <c r="AH202" s="85" t="e">
        <f t="shared" si="149"/>
        <v>#N/A</v>
      </c>
      <c r="AI202" s="85" t="e">
        <f t="shared" si="150"/>
        <v>#N/A</v>
      </c>
      <c r="AJ202" s="85" t="e">
        <f t="shared" si="151"/>
        <v>#N/A</v>
      </c>
      <c r="AK202" s="85" t="e">
        <f t="shared" si="162"/>
        <v>#VALUE!</v>
      </c>
      <c r="AL202" s="85" t="e">
        <f t="shared" si="163"/>
        <v>#VALUE!</v>
      </c>
      <c r="AM202" s="85" t="e">
        <f t="shared" si="164"/>
        <v>#VALUE!</v>
      </c>
      <c r="AN202" s="85" t="e">
        <f t="shared" si="165"/>
        <v>#N/A</v>
      </c>
      <c r="AO202" s="85" t="e">
        <f t="shared" si="152"/>
        <v>#N/A</v>
      </c>
      <c r="AP202" s="85" t="e">
        <f t="shared" si="153"/>
        <v>#N/A</v>
      </c>
      <c r="AQ202" s="85" t="e">
        <f t="shared" si="154"/>
        <v>#N/A</v>
      </c>
      <c r="AR202" s="85" t="e">
        <f t="shared" si="155"/>
        <v>#N/A</v>
      </c>
      <c r="AS202" s="85" t="e">
        <f t="shared" si="156"/>
        <v>#N/A</v>
      </c>
      <c r="AT202" s="85" t="e">
        <f t="shared" si="157"/>
        <v>#N/A</v>
      </c>
      <c r="AU202" s="85" t="e">
        <f t="shared" si="166"/>
        <v>#VALUE!</v>
      </c>
      <c r="AV202" s="85" t="e">
        <f t="shared" si="167"/>
        <v>#VALUE!</v>
      </c>
      <c r="AW202" s="85" t="e">
        <f t="shared" si="168"/>
        <v>#VALUE!</v>
      </c>
      <c r="AX202" s="25" t="e">
        <f t="shared" si="169"/>
        <v>#VALUE!</v>
      </c>
      <c r="AY202" s="25">
        <f t="shared" si="130"/>
        <v>1.0169999999999999</v>
      </c>
      <c r="AZ202" s="55" t="e">
        <f t="shared" si="170"/>
        <v>#DIV/0!</v>
      </c>
    </row>
    <row r="203" spans="3:52">
      <c r="C203" s="4"/>
      <c r="D203" s="4"/>
      <c r="E203" s="4"/>
      <c r="F203" s="4"/>
      <c r="G203" s="55">
        <f t="shared" si="131"/>
        <v>-1.1208741258741391E-2</v>
      </c>
      <c r="H203" s="26"/>
      <c r="I203" s="25">
        <f>'Randament Mammo'!$I$18-4.5</f>
        <v>61.5</v>
      </c>
      <c r="J203" s="26"/>
      <c r="K203" s="25">
        <f t="shared" si="158"/>
        <v>0</v>
      </c>
      <c r="L203" s="25" t="e">
        <f>VLOOKUP(E203,'Tabele aux MGD'!B193:F203,IF(_CTF="Mo/Mo",2,IF(_CTF="Mo/Rh",3,IF(_CTF="Rh/Rh",4,5))),0)</f>
        <v>#N/A</v>
      </c>
      <c r="M203" s="25" t="e">
        <f t="shared" si="132"/>
        <v>#N/A</v>
      </c>
      <c r="N203" s="25" t="e">
        <f t="shared" si="133"/>
        <v>#N/A</v>
      </c>
      <c r="O203" s="25" t="e">
        <f t="shared" si="134"/>
        <v>#N/A</v>
      </c>
      <c r="P203" s="25" t="e">
        <f t="shared" si="135"/>
        <v>#N/A</v>
      </c>
      <c r="Q203" s="25" t="e">
        <f t="shared" si="136"/>
        <v>#N/A</v>
      </c>
      <c r="R203" s="25" t="e">
        <f t="shared" si="137"/>
        <v>#N/A</v>
      </c>
      <c r="S203" s="25" t="e">
        <f t="shared" si="138"/>
        <v>#N/A</v>
      </c>
      <c r="T203" s="25" t="e">
        <f t="shared" si="139"/>
        <v>#N/A</v>
      </c>
      <c r="U203" s="25" t="e">
        <f t="shared" si="159"/>
        <v>#VALUE!</v>
      </c>
      <c r="V203" s="25" t="e">
        <f t="shared" si="160"/>
        <v>#VALUE!</v>
      </c>
      <c r="W203" s="25" t="e">
        <f t="shared" si="161"/>
        <v>#VALUE!</v>
      </c>
      <c r="X203" s="26"/>
      <c r="Y203" s="85" t="e">
        <f t="shared" si="140"/>
        <v>#N/A</v>
      </c>
      <c r="Z203" s="85" t="e">
        <f t="shared" si="141"/>
        <v>#N/A</v>
      </c>
      <c r="AA203" s="85" t="e">
        <f t="shared" si="142"/>
        <v>#N/A</v>
      </c>
      <c r="AB203" s="85" t="e">
        <f t="shared" si="143"/>
        <v>#N/A</v>
      </c>
      <c r="AC203" s="85" t="e">
        <f t="shared" si="144"/>
        <v>#N/A</v>
      </c>
      <c r="AD203" s="85" t="e">
        <f t="shared" si="145"/>
        <v>#N/A</v>
      </c>
      <c r="AE203" s="85" t="e">
        <f t="shared" si="146"/>
        <v>#N/A</v>
      </c>
      <c r="AF203" s="85" t="e">
        <f t="shared" si="147"/>
        <v>#N/A</v>
      </c>
      <c r="AG203" s="85" t="e">
        <f t="shared" si="148"/>
        <v>#N/A</v>
      </c>
      <c r="AH203" s="85" t="e">
        <f t="shared" si="149"/>
        <v>#N/A</v>
      </c>
      <c r="AI203" s="85" t="e">
        <f t="shared" si="150"/>
        <v>#N/A</v>
      </c>
      <c r="AJ203" s="85" t="e">
        <f t="shared" si="151"/>
        <v>#N/A</v>
      </c>
      <c r="AK203" s="85" t="e">
        <f t="shared" si="162"/>
        <v>#VALUE!</v>
      </c>
      <c r="AL203" s="85" t="e">
        <f t="shared" si="163"/>
        <v>#VALUE!</v>
      </c>
      <c r="AM203" s="85" t="e">
        <f t="shared" si="164"/>
        <v>#VALUE!</v>
      </c>
      <c r="AN203" s="85" t="e">
        <f t="shared" si="165"/>
        <v>#N/A</v>
      </c>
      <c r="AO203" s="85" t="e">
        <f t="shared" si="152"/>
        <v>#N/A</v>
      </c>
      <c r="AP203" s="85" t="e">
        <f t="shared" si="153"/>
        <v>#N/A</v>
      </c>
      <c r="AQ203" s="85" t="e">
        <f t="shared" si="154"/>
        <v>#N/A</v>
      </c>
      <c r="AR203" s="85" t="e">
        <f t="shared" si="155"/>
        <v>#N/A</v>
      </c>
      <c r="AS203" s="85" t="e">
        <f t="shared" si="156"/>
        <v>#N/A</v>
      </c>
      <c r="AT203" s="85" t="e">
        <f t="shared" si="157"/>
        <v>#N/A</v>
      </c>
      <c r="AU203" s="85" t="e">
        <f t="shared" si="166"/>
        <v>#VALUE!</v>
      </c>
      <c r="AV203" s="85" t="e">
        <f t="shared" si="167"/>
        <v>#VALUE!</v>
      </c>
      <c r="AW203" s="85" t="e">
        <f t="shared" si="168"/>
        <v>#VALUE!</v>
      </c>
      <c r="AX203" s="25" t="e">
        <f t="shared" si="169"/>
        <v>#VALUE!</v>
      </c>
      <c r="AY203" s="25">
        <f t="shared" si="130"/>
        <v>1.0169999999999999</v>
      </c>
      <c r="AZ203" s="55" t="e">
        <f t="shared" si="170"/>
        <v>#DIV/0!</v>
      </c>
    </row>
    <row r="204" spans="3:52">
      <c r="C204" s="4"/>
      <c r="D204" s="4"/>
      <c r="E204" s="4"/>
      <c r="F204" s="4"/>
      <c r="G204" s="55">
        <f t="shared" si="131"/>
        <v>-1.1208741258741391E-2</v>
      </c>
      <c r="H204" s="26"/>
      <c r="I204" s="25">
        <f>'Randament Mammo'!$I$18-4.5</f>
        <v>61.5</v>
      </c>
      <c r="J204" s="26"/>
      <c r="K204" s="25">
        <f t="shared" si="158"/>
        <v>0</v>
      </c>
      <c r="L204" s="25" t="e">
        <f>VLOOKUP(E204,'Tabele aux MGD'!B194:F204,IF(_CTF="Mo/Mo",2,IF(_CTF="Mo/Rh",3,IF(_CTF="Rh/Rh",4,5))),0)</f>
        <v>#N/A</v>
      </c>
      <c r="M204" s="25" t="e">
        <f t="shared" si="132"/>
        <v>#N/A</v>
      </c>
      <c r="N204" s="25" t="e">
        <f t="shared" si="133"/>
        <v>#N/A</v>
      </c>
      <c r="O204" s="25" t="e">
        <f t="shared" si="134"/>
        <v>#N/A</v>
      </c>
      <c r="P204" s="25" t="e">
        <f t="shared" si="135"/>
        <v>#N/A</v>
      </c>
      <c r="Q204" s="25" t="e">
        <f t="shared" si="136"/>
        <v>#N/A</v>
      </c>
      <c r="R204" s="25" t="e">
        <f t="shared" si="137"/>
        <v>#N/A</v>
      </c>
      <c r="S204" s="25" t="e">
        <f t="shared" si="138"/>
        <v>#N/A</v>
      </c>
      <c r="T204" s="25" t="e">
        <f t="shared" si="139"/>
        <v>#N/A</v>
      </c>
      <c r="U204" s="25" t="e">
        <f t="shared" si="159"/>
        <v>#VALUE!</v>
      </c>
      <c r="V204" s="25" t="e">
        <f t="shared" si="160"/>
        <v>#VALUE!</v>
      </c>
      <c r="W204" s="25" t="e">
        <f t="shared" si="161"/>
        <v>#VALUE!</v>
      </c>
      <c r="X204" s="26"/>
      <c r="Y204" s="85" t="e">
        <f t="shared" si="140"/>
        <v>#N/A</v>
      </c>
      <c r="Z204" s="85" t="e">
        <f t="shared" si="141"/>
        <v>#N/A</v>
      </c>
      <c r="AA204" s="85" t="e">
        <f t="shared" si="142"/>
        <v>#N/A</v>
      </c>
      <c r="AB204" s="85" t="e">
        <f t="shared" si="143"/>
        <v>#N/A</v>
      </c>
      <c r="AC204" s="85" t="e">
        <f t="shared" si="144"/>
        <v>#N/A</v>
      </c>
      <c r="AD204" s="85" t="e">
        <f t="shared" si="145"/>
        <v>#N/A</v>
      </c>
      <c r="AE204" s="85" t="e">
        <f t="shared" si="146"/>
        <v>#N/A</v>
      </c>
      <c r="AF204" s="85" t="e">
        <f t="shared" si="147"/>
        <v>#N/A</v>
      </c>
      <c r="AG204" s="85" t="e">
        <f t="shared" si="148"/>
        <v>#N/A</v>
      </c>
      <c r="AH204" s="85" t="e">
        <f t="shared" si="149"/>
        <v>#N/A</v>
      </c>
      <c r="AI204" s="85" t="e">
        <f t="shared" si="150"/>
        <v>#N/A</v>
      </c>
      <c r="AJ204" s="85" t="e">
        <f t="shared" si="151"/>
        <v>#N/A</v>
      </c>
      <c r="AK204" s="85" t="e">
        <f t="shared" si="162"/>
        <v>#VALUE!</v>
      </c>
      <c r="AL204" s="85" t="e">
        <f t="shared" si="163"/>
        <v>#VALUE!</v>
      </c>
      <c r="AM204" s="85" t="e">
        <f t="shared" si="164"/>
        <v>#VALUE!</v>
      </c>
      <c r="AN204" s="85" t="e">
        <f t="shared" si="165"/>
        <v>#N/A</v>
      </c>
      <c r="AO204" s="85" t="e">
        <f t="shared" si="152"/>
        <v>#N/A</v>
      </c>
      <c r="AP204" s="85" t="e">
        <f t="shared" si="153"/>
        <v>#N/A</v>
      </c>
      <c r="AQ204" s="85" t="e">
        <f t="shared" si="154"/>
        <v>#N/A</v>
      </c>
      <c r="AR204" s="85" t="e">
        <f t="shared" si="155"/>
        <v>#N/A</v>
      </c>
      <c r="AS204" s="85" t="e">
        <f t="shared" si="156"/>
        <v>#N/A</v>
      </c>
      <c r="AT204" s="85" t="e">
        <f t="shared" si="157"/>
        <v>#N/A</v>
      </c>
      <c r="AU204" s="85" t="e">
        <f t="shared" si="166"/>
        <v>#VALUE!</v>
      </c>
      <c r="AV204" s="85" t="e">
        <f t="shared" si="167"/>
        <v>#VALUE!</v>
      </c>
      <c r="AW204" s="85" t="e">
        <f t="shared" si="168"/>
        <v>#VALUE!</v>
      </c>
      <c r="AX204" s="25" t="e">
        <f t="shared" si="169"/>
        <v>#VALUE!</v>
      </c>
      <c r="AY204" s="25">
        <f t="shared" si="130"/>
        <v>1.0169999999999999</v>
      </c>
      <c r="AZ204" s="55" t="e">
        <f t="shared" si="170"/>
        <v>#DIV/0!</v>
      </c>
    </row>
    <row r="205" spans="3:52">
      <c r="C205" s="4"/>
      <c r="D205" s="4"/>
      <c r="E205" s="4"/>
      <c r="F205" s="4"/>
      <c r="G205" s="55">
        <f t="shared" si="131"/>
        <v>-1.1208741258741391E-2</v>
      </c>
      <c r="H205" s="26"/>
      <c r="I205" s="25">
        <f>'Randament Mammo'!$I$18-4.5</f>
        <v>61.5</v>
      </c>
      <c r="J205" s="26"/>
      <c r="K205" s="25">
        <f t="shared" si="158"/>
        <v>0</v>
      </c>
      <c r="L205" s="25" t="e">
        <f>VLOOKUP(E205,'Tabele aux MGD'!B195:F205,IF(_CTF="Mo/Mo",2,IF(_CTF="Mo/Rh",3,IF(_CTF="Rh/Rh",4,5))),0)</f>
        <v>#N/A</v>
      </c>
      <c r="M205" s="25" t="e">
        <f t="shared" si="132"/>
        <v>#N/A</v>
      </c>
      <c r="N205" s="25" t="e">
        <f t="shared" si="133"/>
        <v>#N/A</v>
      </c>
      <c r="O205" s="25" t="e">
        <f t="shared" si="134"/>
        <v>#N/A</v>
      </c>
      <c r="P205" s="25" t="e">
        <f t="shared" si="135"/>
        <v>#N/A</v>
      </c>
      <c r="Q205" s="25" t="e">
        <f t="shared" si="136"/>
        <v>#N/A</v>
      </c>
      <c r="R205" s="25" t="e">
        <f t="shared" si="137"/>
        <v>#N/A</v>
      </c>
      <c r="S205" s="25" t="e">
        <f t="shared" si="138"/>
        <v>#N/A</v>
      </c>
      <c r="T205" s="25" t="e">
        <f t="shared" si="139"/>
        <v>#N/A</v>
      </c>
      <c r="U205" s="25" t="e">
        <f t="shared" si="159"/>
        <v>#VALUE!</v>
      </c>
      <c r="V205" s="25" t="e">
        <f t="shared" si="160"/>
        <v>#VALUE!</v>
      </c>
      <c r="W205" s="25" t="e">
        <f t="shared" si="161"/>
        <v>#VALUE!</v>
      </c>
      <c r="X205" s="26"/>
      <c r="Y205" s="85" t="e">
        <f t="shared" si="140"/>
        <v>#N/A</v>
      </c>
      <c r="Z205" s="85" t="e">
        <f t="shared" si="141"/>
        <v>#N/A</v>
      </c>
      <c r="AA205" s="85" t="e">
        <f t="shared" si="142"/>
        <v>#N/A</v>
      </c>
      <c r="AB205" s="85" t="e">
        <f t="shared" si="143"/>
        <v>#N/A</v>
      </c>
      <c r="AC205" s="85" t="e">
        <f t="shared" si="144"/>
        <v>#N/A</v>
      </c>
      <c r="AD205" s="85" t="e">
        <f t="shared" si="145"/>
        <v>#N/A</v>
      </c>
      <c r="AE205" s="85" t="e">
        <f t="shared" si="146"/>
        <v>#N/A</v>
      </c>
      <c r="AF205" s="85" t="e">
        <f t="shared" si="147"/>
        <v>#N/A</v>
      </c>
      <c r="AG205" s="85" t="e">
        <f t="shared" si="148"/>
        <v>#N/A</v>
      </c>
      <c r="AH205" s="85" t="e">
        <f t="shared" si="149"/>
        <v>#N/A</v>
      </c>
      <c r="AI205" s="85" t="e">
        <f t="shared" si="150"/>
        <v>#N/A</v>
      </c>
      <c r="AJ205" s="85" t="e">
        <f t="shared" si="151"/>
        <v>#N/A</v>
      </c>
      <c r="AK205" s="85" t="e">
        <f t="shared" si="162"/>
        <v>#VALUE!</v>
      </c>
      <c r="AL205" s="85" t="e">
        <f t="shared" si="163"/>
        <v>#VALUE!</v>
      </c>
      <c r="AM205" s="85" t="e">
        <f t="shared" si="164"/>
        <v>#VALUE!</v>
      </c>
      <c r="AN205" s="85" t="e">
        <f t="shared" si="165"/>
        <v>#N/A</v>
      </c>
      <c r="AO205" s="85" t="e">
        <f t="shared" si="152"/>
        <v>#N/A</v>
      </c>
      <c r="AP205" s="85" t="e">
        <f t="shared" si="153"/>
        <v>#N/A</v>
      </c>
      <c r="AQ205" s="85" t="e">
        <f t="shared" si="154"/>
        <v>#N/A</v>
      </c>
      <c r="AR205" s="85" t="e">
        <f t="shared" si="155"/>
        <v>#N/A</v>
      </c>
      <c r="AS205" s="85" t="e">
        <f t="shared" si="156"/>
        <v>#N/A</v>
      </c>
      <c r="AT205" s="85" t="e">
        <f t="shared" si="157"/>
        <v>#N/A</v>
      </c>
      <c r="AU205" s="85" t="e">
        <f t="shared" si="166"/>
        <v>#VALUE!</v>
      </c>
      <c r="AV205" s="85" t="e">
        <f t="shared" si="167"/>
        <v>#VALUE!</v>
      </c>
      <c r="AW205" s="85" t="e">
        <f t="shared" si="168"/>
        <v>#VALUE!</v>
      </c>
      <c r="AX205" s="25" t="e">
        <f t="shared" si="169"/>
        <v>#VALUE!</v>
      </c>
      <c r="AY205" s="25">
        <f t="shared" si="130"/>
        <v>1.0169999999999999</v>
      </c>
      <c r="AZ205" s="55" t="e">
        <f t="shared" si="170"/>
        <v>#DIV/0!</v>
      </c>
    </row>
    <row r="206" spans="3:52">
      <c r="C206" s="4"/>
      <c r="D206" s="4"/>
      <c r="E206" s="4"/>
      <c r="F206" s="4"/>
      <c r="G206" s="55">
        <f t="shared" si="131"/>
        <v>-1.1208741258741391E-2</v>
      </c>
      <c r="H206" s="26"/>
      <c r="I206" s="25">
        <f>'Randament Mammo'!$I$18-4.5</f>
        <v>61.5</v>
      </c>
      <c r="J206" s="26"/>
      <c r="K206" s="25">
        <f t="shared" si="158"/>
        <v>0</v>
      </c>
      <c r="L206" s="25" t="e">
        <f>VLOOKUP(E206,'Tabele aux MGD'!B196:F206,IF(_CTF="Mo/Mo",2,IF(_CTF="Mo/Rh",3,IF(_CTF="Rh/Rh",4,5))),0)</f>
        <v>#N/A</v>
      </c>
      <c r="M206" s="25" t="e">
        <f t="shared" si="132"/>
        <v>#N/A</v>
      </c>
      <c r="N206" s="25" t="e">
        <f t="shared" si="133"/>
        <v>#N/A</v>
      </c>
      <c r="O206" s="25" t="e">
        <f t="shared" si="134"/>
        <v>#N/A</v>
      </c>
      <c r="P206" s="25" t="e">
        <f t="shared" si="135"/>
        <v>#N/A</v>
      </c>
      <c r="Q206" s="25" t="e">
        <f t="shared" si="136"/>
        <v>#N/A</v>
      </c>
      <c r="R206" s="25" t="e">
        <f t="shared" si="137"/>
        <v>#N/A</v>
      </c>
      <c r="S206" s="25" t="e">
        <f t="shared" si="138"/>
        <v>#N/A</v>
      </c>
      <c r="T206" s="25" t="e">
        <f t="shared" si="139"/>
        <v>#N/A</v>
      </c>
      <c r="U206" s="25" t="e">
        <f t="shared" si="159"/>
        <v>#VALUE!</v>
      </c>
      <c r="V206" s="25" t="e">
        <f t="shared" si="160"/>
        <v>#VALUE!</v>
      </c>
      <c r="W206" s="25" t="e">
        <f t="shared" si="161"/>
        <v>#VALUE!</v>
      </c>
      <c r="X206" s="26"/>
      <c r="Y206" s="85" t="e">
        <f t="shared" si="140"/>
        <v>#N/A</v>
      </c>
      <c r="Z206" s="85" t="e">
        <f t="shared" si="141"/>
        <v>#N/A</v>
      </c>
      <c r="AA206" s="85" t="e">
        <f t="shared" si="142"/>
        <v>#N/A</v>
      </c>
      <c r="AB206" s="85" t="e">
        <f t="shared" si="143"/>
        <v>#N/A</v>
      </c>
      <c r="AC206" s="85" t="e">
        <f t="shared" si="144"/>
        <v>#N/A</v>
      </c>
      <c r="AD206" s="85" t="e">
        <f t="shared" si="145"/>
        <v>#N/A</v>
      </c>
      <c r="AE206" s="85" t="e">
        <f t="shared" si="146"/>
        <v>#N/A</v>
      </c>
      <c r="AF206" s="85" t="e">
        <f t="shared" si="147"/>
        <v>#N/A</v>
      </c>
      <c r="AG206" s="85" t="e">
        <f t="shared" si="148"/>
        <v>#N/A</v>
      </c>
      <c r="AH206" s="85" t="e">
        <f t="shared" si="149"/>
        <v>#N/A</v>
      </c>
      <c r="AI206" s="85" t="e">
        <f t="shared" si="150"/>
        <v>#N/A</v>
      </c>
      <c r="AJ206" s="85" t="e">
        <f t="shared" si="151"/>
        <v>#N/A</v>
      </c>
      <c r="AK206" s="85" t="e">
        <f t="shared" si="162"/>
        <v>#VALUE!</v>
      </c>
      <c r="AL206" s="85" t="e">
        <f t="shared" si="163"/>
        <v>#VALUE!</v>
      </c>
      <c r="AM206" s="85" t="e">
        <f t="shared" si="164"/>
        <v>#VALUE!</v>
      </c>
      <c r="AN206" s="85" t="e">
        <f t="shared" si="165"/>
        <v>#N/A</v>
      </c>
      <c r="AO206" s="85" t="e">
        <f t="shared" si="152"/>
        <v>#N/A</v>
      </c>
      <c r="AP206" s="85" t="e">
        <f t="shared" si="153"/>
        <v>#N/A</v>
      </c>
      <c r="AQ206" s="85" t="e">
        <f t="shared" si="154"/>
        <v>#N/A</v>
      </c>
      <c r="AR206" s="85" t="e">
        <f t="shared" si="155"/>
        <v>#N/A</v>
      </c>
      <c r="AS206" s="85" t="e">
        <f t="shared" si="156"/>
        <v>#N/A</v>
      </c>
      <c r="AT206" s="85" t="e">
        <f t="shared" si="157"/>
        <v>#N/A</v>
      </c>
      <c r="AU206" s="85" t="e">
        <f t="shared" si="166"/>
        <v>#VALUE!</v>
      </c>
      <c r="AV206" s="85" t="e">
        <f t="shared" si="167"/>
        <v>#VALUE!</v>
      </c>
      <c r="AW206" s="85" t="e">
        <f t="shared" si="168"/>
        <v>#VALUE!</v>
      </c>
      <c r="AX206" s="25" t="e">
        <f t="shared" si="169"/>
        <v>#VALUE!</v>
      </c>
      <c r="AY206" s="25">
        <f t="shared" si="130"/>
        <v>1.0169999999999999</v>
      </c>
      <c r="AZ206" s="55" t="e">
        <f t="shared" si="170"/>
        <v>#DIV/0!</v>
      </c>
    </row>
    <row r="207" spans="3:52">
      <c r="C207" s="4"/>
      <c r="D207" s="4"/>
      <c r="E207" s="4"/>
      <c r="F207" s="4"/>
      <c r="G207" s="55">
        <f t="shared" si="131"/>
        <v>-1.1208741258741391E-2</v>
      </c>
      <c r="H207" s="26"/>
      <c r="I207" s="25">
        <f>'Randament Mammo'!$I$18-4.5</f>
        <v>61.5</v>
      </c>
      <c r="J207" s="26"/>
      <c r="K207" s="25">
        <f t="shared" si="158"/>
        <v>0</v>
      </c>
      <c r="L207" s="25" t="e">
        <f>VLOOKUP(E207,'Tabele aux MGD'!B197:F207,IF(_CTF="Mo/Mo",2,IF(_CTF="Mo/Rh",3,IF(_CTF="Rh/Rh",4,5))),0)</f>
        <v>#N/A</v>
      </c>
      <c r="M207" s="25" t="e">
        <f t="shared" si="132"/>
        <v>#N/A</v>
      </c>
      <c r="N207" s="25" t="e">
        <f t="shared" si="133"/>
        <v>#N/A</v>
      </c>
      <c r="O207" s="25" t="e">
        <f t="shared" si="134"/>
        <v>#N/A</v>
      </c>
      <c r="P207" s="25" t="e">
        <f t="shared" si="135"/>
        <v>#N/A</v>
      </c>
      <c r="Q207" s="25" t="e">
        <f t="shared" si="136"/>
        <v>#N/A</v>
      </c>
      <c r="R207" s="25" t="e">
        <f t="shared" si="137"/>
        <v>#N/A</v>
      </c>
      <c r="S207" s="25" t="e">
        <f t="shared" si="138"/>
        <v>#N/A</v>
      </c>
      <c r="T207" s="25" t="e">
        <f t="shared" si="139"/>
        <v>#N/A</v>
      </c>
      <c r="U207" s="25" t="e">
        <f t="shared" si="159"/>
        <v>#VALUE!</v>
      </c>
      <c r="V207" s="25" t="e">
        <f t="shared" si="160"/>
        <v>#VALUE!</v>
      </c>
      <c r="W207" s="25" t="e">
        <f t="shared" si="161"/>
        <v>#VALUE!</v>
      </c>
      <c r="X207" s="26"/>
      <c r="Y207" s="85" t="e">
        <f t="shared" si="140"/>
        <v>#N/A</v>
      </c>
      <c r="Z207" s="85" t="e">
        <f t="shared" si="141"/>
        <v>#N/A</v>
      </c>
      <c r="AA207" s="85" t="e">
        <f t="shared" si="142"/>
        <v>#N/A</v>
      </c>
      <c r="AB207" s="85" t="e">
        <f t="shared" si="143"/>
        <v>#N/A</v>
      </c>
      <c r="AC207" s="85" t="e">
        <f t="shared" si="144"/>
        <v>#N/A</v>
      </c>
      <c r="AD207" s="85" t="e">
        <f t="shared" si="145"/>
        <v>#N/A</v>
      </c>
      <c r="AE207" s="85" t="e">
        <f t="shared" si="146"/>
        <v>#N/A</v>
      </c>
      <c r="AF207" s="85" t="e">
        <f t="shared" si="147"/>
        <v>#N/A</v>
      </c>
      <c r="AG207" s="85" t="e">
        <f t="shared" si="148"/>
        <v>#N/A</v>
      </c>
      <c r="AH207" s="85" t="e">
        <f t="shared" si="149"/>
        <v>#N/A</v>
      </c>
      <c r="AI207" s="85" t="e">
        <f t="shared" si="150"/>
        <v>#N/A</v>
      </c>
      <c r="AJ207" s="85" t="e">
        <f t="shared" si="151"/>
        <v>#N/A</v>
      </c>
      <c r="AK207" s="85" t="e">
        <f t="shared" si="162"/>
        <v>#VALUE!</v>
      </c>
      <c r="AL207" s="85" t="e">
        <f t="shared" si="163"/>
        <v>#VALUE!</v>
      </c>
      <c r="AM207" s="85" t="e">
        <f t="shared" si="164"/>
        <v>#VALUE!</v>
      </c>
      <c r="AN207" s="85" t="e">
        <f t="shared" si="165"/>
        <v>#N/A</v>
      </c>
      <c r="AO207" s="85" t="e">
        <f t="shared" si="152"/>
        <v>#N/A</v>
      </c>
      <c r="AP207" s="85" t="e">
        <f t="shared" si="153"/>
        <v>#N/A</v>
      </c>
      <c r="AQ207" s="85" t="e">
        <f t="shared" si="154"/>
        <v>#N/A</v>
      </c>
      <c r="AR207" s="85" t="e">
        <f t="shared" si="155"/>
        <v>#N/A</v>
      </c>
      <c r="AS207" s="85" t="e">
        <f t="shared" si="156"/>
        <v>#N/A</v>
      </c>
      <c r="AT207" s="85" t="e">
        <f t="shared" si="157"/>
        <v>#N/A</v>
      </c>
      <c r="AU207" s="85" t="e">
        <f t="shared" si="166"/>
        <v>#VALUE!</v>
      </c>
      <c r="AV207" s="85" t="e">
        <f t="shared" si="167"/>
        <v>#VALUE!</v>
      </c>
      <c r="AW207" s="85" t="e">
        <f t="shared" si="168"/>
        <v>#VALUE!</v>
      </c>
      <c r="AX207" s="25" t="e">
        <f t="shared" si="169"/>
        <v>#VALUE!</v>
      </c>
      <c r="AY207" s="25">
        <f t="shared" ref="AY207:AY270" si="171">VLOOKUP(_CTF,_Tabel6,2,FALSE)</f>
        <v>1.0169999999999999</v>
      </c>
      <c r="AZ207" s="55" t="e">
        <f t="shared" si="170"/>
        <v>#DIV/0!</v>
      </c>
    </row>
    <row r="208" spans="3:52">
      <c r="C208" s="4"/>
      <c r="D208" s="4"/>
      <c r="E208" s="4"/>
      <c r="F208" s="4"/>
      <c r="G208" s="55">
        <f t="shared" si="131"/>
        <v>-1.1208741258741391E-2</v>
      </c>
      <c r="H208" s="26"/>
      <c r="I208" s="25">
        <f>'Randament Mammo'!$I$18-4.5</f>
        <v>61.5</v>
      </c>
      <c r="J208" s="26"/>
      <c r="K208" s="25">
        <f t="shared" si="158"/>
        <v>0</v>
      </c>
      <c r="L208" s="25" t="e">
        <f>VLOOKUP(E208,'Tabele aux MGD'!B198:F208,IF(_CTF="Mo/Mo",2,IF(_CTF="Mo/Rh",3,IF(_CTF="Rh/Rh",4,5))),0)</f>
        <v>#N/A</v>
      </c>
      <c r="M208" s="25" t="e">
        <f t="shared" si="132"/>
        <v>#N/A</v>
      </c>
      <c r="N208" s="25" t="e">
        <f t="shared" si="133"/>
        <v>#N/A</v>
      </c>
      <c r="O208" s="25" t="e">
        <f t="shared" si="134"/>
        <v>#N/A</v>
      </c>
      <c r="P208" s="25" t="e">
        <f t="shared" si="135"/>
        <v>#N/A</v>
      </c>
      <c r="Q208" s="25" t="e">
        <f t="shared" si="136"/>
        <v>#N/A</v>
      </c>
      <c r="R208" s="25" t="e">
        <f t="shared" si="137"/>
        <v>#N/A</v>
      </c>
      <c r="S208" s="25" t="e">
        <f t="shared" si="138"/>
        <v>#N/A</v>
      </c>
      <c r="T208" s="25" t="e">
        <f t="shared" si="139"/>
        <v>#N/A</v>
      </c>
      <c r="U208" s="25" t="e">
        <f t="shared" si="159"/>
        <v>#VALUE!</v>
      </c>
      <c r="V208" s="25" t="e">
        <f t="shared" si="160"/>
        <v>#VALUE!</v>
      </c>
      <c r="W208" s="25" t="e">
        <f t="shared" si="161"/>
        <v>#VALUE!</v>
      </c>
      <c r="X208" s="26"/>
      <c r="Y208" s="85" t="e">
        <f t="shared" si="140"/>
        <v>#N/A</v>
      </c>
      <c r="Z208" s="85" t="e">
        <f t="shared" si="141"/>
        <v>#N/A</v>
      </c>
      <c r="AA208" s="85" t="e">
        <f t="shared" si="142"/>
        <v>#N/A</v>
      </c>
      <c r="AB208" s="85" t="e">
        <f t="shared" si="143"/>
        <v>#N/A</v>
      </c>
      <c r="AC208" s="85" t="e">
        <f t="shared" si="144"/>
        <v>#N/A</v>
      </c>
      <c r="AD208" s="85" t="e">
        <f t="shared" si="145"/>
        <v>#N/A</v>
      </c>
      <c r="AE208" s="85" t="e">
        <f t="shared" si="146"/>
        <v>#N/A</v>
      </c>
      <c r="AF208" s="85" t="e">
        <f t="shared" si="147"/>
        <v>#N/A</v>
      </c>
      <c r="AG208" s="85" t="e">
        <f t="shared" si="148"/>
        <v>#N/A</v>
      </c>
      <c r="AH208" s="85" t="e">
        <f t="shared" si="149"/>
        <v>#N/A</v>
      </c>
      <c r="AI208" s="85" t="e">
        <f t="shared" si="150"/>
        <v>#N/A</v>
      </c>
      <c r="AJ208" s="85" t="e">
        <f t="shared" si="151"/>
        <v>#N/A</v>
      </c>
      <c r="AK208" s="85" t="e">
        <f t="shared" si="162"/>
        <v>#VALUE!</v>
      </c>
      <c r="AL208" s="85" t="e">
        <f t="shared" si="163"/>
        <v>#VALUE!</v>
      </c>
      <c r="AM208" s="85" t="e">
        <f t="shared" si="164"/>
        <v>#VALUE!</v>
      </c>
      <c r="AN208" s="85" t="e">
        <f t="shared" si="165"/>
        <v>#N/A</v>
      </c>
      <c r="AO208" s="85" t="e">
        <f t="shared" si="152"/>
        <v>#N/A</v>
      </c>
      <c r="AP208" s="85" t="e">
        <f t="shared" si="153"/>
        <v>#N/A</v>
      </c>
      <c r="AQ208" s="85" t="e">
        <f t="shared" si="154"/>
        <v>#N/A</v>
      </c>
      <c r="AR208" s="85" t="e">
        <f t="shared" si="155"/>
        <v>#N/A</v>
      </c>
      <c r="AS208" s="85" t="e">
        <f t="shared" si="156"/>
        <v>#N/A</v>
      </c>
      <c r="AT208" s="85" t="e">
        <f t="shared" si="157"/>
        <v>#N/A</v>
      </c>
      <c r="AU208" s="85" t="e">
        <f t="shared" si="166"/>
        <v>#VALUE!</v>
      </c>
      <c r="AV208" s="85" t="e">
        <f t="shared" si="167"/>
        <v>#VALUE!</v>
      </c>
      <c r="AW208" s="85" t="e">
        <f t="shared" si="168"/>
        <v>#VALUE!</v>
      </c>
      <c r="AX208" s="25" t="e">
        <f t="shared" si="169"/>
        <v>#VALUE!</v>
      </c>
      <c r="AY208" s="25">
        <f t="shared" si="171"/>
        <v>1.0169999999999999</v>
      </c>
      <c r="AZ208" s="55" t="e">
        <f t="shared" si="170"/>
        <v>#DIV/0!</v>
      </c>
    </row>
    <row r="209" spans="3:52">
      <c r="C209" s="4"/>
      <c r="D209" s="4"/>
      <c r="E209" s="4"/>
      <c r="F209" s="4"/>
      <c r="G209" s="55">
        <f t="shared" si="131"/>
        <v>-1.1208741258741391E-2</v>
      </c>
      <c r="H209" s="26"/>
      <c r="I209" s="25">
        <f>'Randament Mammo'!$I$18-4.5</f>
        <v>61.5</v>
      </c>
      <c r="J209" s="26"/>
      <c r="K209" s="25">
        <f t="shared" si="158"/>
        <v>0</v>
      </c>
      <c r="L209" s="25" t="e">
        <f>VLOOKUP(E209,'Tabele aux MGD'!B199:F209,IF(_CTF="Mo/Mo",2,IF(_CTF="Mo/Rh",3,IF(_CTF="Rh/Rh",4,5))),0)</f>
        <v>#N/A</v>
      </c>
      <c r="M209" s="25" t="e">
        <f t="shared" si="132"/>
        <v>#N/A</v>
      </c>
      <c r="N209" s="25" t="e">
        <f t="shared" si="133"/>
        <v>#N/A</v>
      </c>
      <c r="O209" s="25" t="e">
        <f t="shared" si="134"/>
        <v>#N/A</v>
      </c>
      <c r="P209" s="25" t="e">
        <f t="shared" si="135"/>
        <v>#N/A</v>
      </c>
      <c r="Q209" s="25" t="e">
        <f t="shared" si="136"/>
        <v>#N/A</v>
      </c>
      <c r="R209" s="25" t="e">
        <f t="shared" si="137"/>
        <v>#N/A</v>
      </c>
      <c r="S209" s="25" t="e">
        <f t="shared" si="138"/>
        <v>#N/A</v>
      </c>
      <c r="T209" s="25" t="e">
        <f t="shared" si="139"/>
        <v>#N/A</v>
      </c>
      <c r="U209" s="25" t="e">
        <f t="shared" si="159"/>
        <v>#VALUE!</v>
      </c>
      <c r="V209" s="25" t="e">
        <f t="shared" si="160"/>
        <v>#VALUE!</v>
      </c>
      <c r="W209" s="25" t="e">
        <f t="shared" si="161"/>
        <v>#VALUE!</v>
      </c>
      <c r="X209" s="26"/>
      <c r="Y209" s="85" t="e">
        <f t="shared" si="140"/>
        <v>#N/A</v>
      </c>
      <c r="Z209" s="85" t="e">
        <f t="shared" si="141"/>
        <v>#N/A</v>
      </c>
      <c r="AA209" s="85" t="e">
        <f t="shared" si="142"/>
        <v>#N/A</v>
      </c>
      <c r="AB209" s="85" t="e">
        <f t="shared" si="143"/>
        <v>#N/A</v>
      </c>
      <c r="AC209" s="85" t="e">
        <f t="shared" si="144"/>
        <v>#N/A</v>
      </c>
      <c r="AD209" s="85" t="e">
        <f t="shared" si="145"/>
        <v>#N/A</v>
      </c>
      <c r="AE209" s="85" t="e">
        <f t="shared" si="146"/>
        <v>#N/A</v>
      </c>
      <c r="AF209" s="85" t="e">
        <f t="shared" si="147"/>
        <v>#N/A</v>
      </c>
      <c r="AG209" s="85" t="e">
        <f t="shared" si="148"/>
        <v>#N/A</v>
      </c>
      <c r="AH209" s="85" t="e">
        <f t="shared" si="149"/>
        <v>#N/A</v>
      </c>
      <c r="AI209" s="85" t="e">
        <f t="shared" si="150"/>
        <v>#N/A</v>
      </c>
      <c r="AJ209" s="85" t="e">
        <f t="shared" si="151"/>
        <v>#N/A</v>
      </c>
      <c r="AK209" s="85" t="e">
        <f t="shared" si="162"/>
        <v>#VALUE!</v>
      </c>
      <c r="AL209" s="85" t="e">
        <f t="shared" si="163"/>
        <v>#VALUE!</v>
      </c>
      <c r="AM209" s="85" t="e">
        <f t="shared" si="164"/>
        <v>#VALUE!</v>
      </c>
      <c r="AN209" s="85" t="e">
        <f t="shared" si="165"/>
        <v>#N/A</v>
      </c>
      <c r="AO209" s="85" t="e">
        <f t="shared" si="152"/>
        <v>#N/A</v>
      </c>
      <c r="AP209" s="85" t="e">
        <f t="shared" si="153"/>
        <v>#N/A</v>
      </c>
      <c r="AQ209" s="85" t="e">
        <f t="shared" si="154"/>
        <v>#N/A</v>
      </c>
      <c r="AR209" s="85" t="e">
        <f t="shared" si="155"/>
        <v>#N/A</v>
      </c>
      <c r="AS209" s="85" t="e">
        <f t="shared" si="156"/>
        <v>#N/A</v>
      </c>
      <c r="AT209" s="85" t="e">
        <f t="shared" si="157"/>
        <v>#N/A</v>
      </c>
      <c r="AU209" s="85" t="e">
        <f t="shared" si="166"/>
        <v>#VALUE!</v>
      </c>
      <c r="AV209" s="85" t="e">
        <f t="shared" si="167"/>
        <v>#VALUE!</v>
      </c>
      <c r="AW209" s="85" t="e">
        <f t="shared" si="168"/>
        <v>#VALUE!</v>
      </c>
      <c r="AX209" s="25" t="e">
        <f t="shared" si="169"/>
        <v>#VALUE!</v>
      </c>
      <c r="AY209" s="25">
        <f t="shared" si="171"/>
        <v>1.0169999999999999</v>
      </c>
      <c r="AZ209" s="55" t="e">
        <f t="shared" si="170"/>
        <v>#DIV/0!</v>
      </c>
    </row>
    <row r="210" spans="3:52">
      <c r="C210" s="4"/>
      <c r="D210" s="4"/>
      <c r="E210" s="4"/>
      <c r="F210" s="4"/>
      <c r="G210" s="55">
        <f t="shared" si="131"/>
        <v>-1.1208741258741391E-2</v>
      </c>
      <c r="H210" s="26"/>
      <c r="I210" s="25">
        <f>'Randament Mammo'!$I$18-4.5</f>
        <v>61.5</v>
      </c>
      <c r="J210" s="26"/>
      <c r="K210" s="25">
        <f t="shared" si="158"/>
        <v>0</v>
      </c>
      <c r="L210" s="25" t="e">
        <f>VLOOKUP(E210,'Tabele aux MGD'!B200:F210,IF(_CTF="Mo/Mo",2,IF(_CTF="Mo/Rh",3,IF(_CTF="Rh/Rh",4,5))),0)</f>
        <v>#N/A</v>
      </c>
      <c r="M210" s="25" t="e">
        <f t="shared" si="132"/>
        <v>#N/A</v>
      </c>
      <c r="N210" s="25" t="e">
        <f t="shared" si="133"/>
        <v>#N/A</v>
      </c>
      <c r="O210" s="25" t="e">
        <f t="shared" si="134"/>
        <v>#N/A</v>
      </c>
      <c r="P210" s="25" t="e">
        <f t="shared" si="135"/>
        <v>#N/A</v>
      </c>
      <c r="Q210" s="25" t="e">
        <f t="shared" si="136"/>
        <v>#N/A</v>
      </c>
      <c r="R210" s="25" t="e">
        <f t="shared" si="137"/>
        <v>#N/A</v>
      </c>
      <c r="S210" s="25" t="e">
        <f t="shared" si="138"/>
        <v>#N/A</v>
      </c>
      <c r="T210" s="25" t="e">
        <f t="shared" si="139"/>
        <v>#N/A</v>
      </c>
      <c r="U210" s="25" t="e">
        <f t="shared" si="159"/>
        <v>#VALUE!</v>
      </c>
      <c r="V210" s="25" t="e">
        <f t="shared" si="160"/>
        <v>#VALUE!</v>
      </c>
      <c r="W210" s="25" t="e">
        <f t="shared" si="161"/>
        <v>#VALUE!</v>
      </c>
      <c r="X210" s="26"/>
      <c r="Y210" s="85" t="e">
        <f t="shared" si="140"/>
        <v>#N/A</v>
      </c>
      <c r="Z210" s="85" t="e">
        <f t="shared" si="141"/>
        <v>#N/A</v>
      </c>
      <c r="AA210" s="85" t="e">
        <f t="shared" si="142"/>
        <v>#N/A</v>
      </c>
      <c r="AB210" s="85" t="e">
        <f t="shared" si="143"/>
        <v>#N/A</v>
      </c>
      <c r="AC210" s="85" t="e">
        <f t="shared" si="144"/>
        <v>#N/A</v>
      </c>
      <c r="AD210" s="85" t="e">
        <f t="shared" si="145"/>
        <v>#N/A</v>
      </c>
      <c r="AE210" s="85" t="e">
        <f t="shared" si="146"/>
        <v>#N/A</v>
      </c>
      <c r="AF210" s="85" t="e">
        <f t="shared" si="147"/>
        <v>#N/A</v>
      </c>
      <c r="AG210" s="85" t="e">
        <f t="shared" si="148"/>
        <v>#N/A</v>
      </c>
      <c r="AH210" s="85" t="e">
        <f t="shared" si="149"/>
        <v>#N/A</v>
      </c>
      <c r="AI210" s="85" t="e">
        <f t="shared" si="150"/>
        <v>#N/A</v>
      </c>
      <c r="AJ210" s="85" t="e">
        <f t="shared" si="151"/>
        <v>#N/A</v>
      </c>
      <c r="AK210" s="85" t="e">
        <f t="shared" si="162"/>
        <v>#VALUE!</v>
      </c>
      <c r="AL210" s="85" t="e">
        <f t="shared" si="163"/>
        <v>#VALUE!</v>
      </c>
      <c r="AM210" s="85" t="e">
        <f t="shared" si="164"/>
        <v>#VALUE!</v>
      </c>
      <c r="AN210" s="85" t="e">
        <f t="shared" si="165"/>
        <v>#N/A</v>
      </c>
      <c r="AO210" s="85" t="e">
        <f t="shared" si="152"/>
        <v>#N/A</v>
      </c>
      <c r="AP210" s="85" t="e">
        <f t="shared" si="153"/>
        <v>#N/A</v>
      </c>
      <c r="AQ210" s="85" t="e">
        <f t="shared" si="154"/>
        <v>#N/A</v>
      </c>
      <c r="AR210" s="85" t="e">
        <f t="shared" si="155"/>
        <v>#N/A</v>
      </c>
      <c r="AS210" s="85" t="e">
        <f t="shared" si="156"/>
        <v>#N/A</v>
      </c>
      <c r="AT210" s="85" t="e">
        <f t="shared" si="157"/>
        <v>#N/A</v>
      </c>
      <c r="AU210" s="85" t="e">
        <f t="shared" si="166"/>
        <v>#VALUE!</v>
      </c>
      <c r="AV210" s="85" t="e">
        <f t="shared" si="167"/>
        <v>#VALUE!</v>
      </c>
      <c r="AW210" s="85" t="e">
        <f t="shared" si="168"/>
        <v>#VALUE!</v>
      </c>
      <c r="AX210" s="25" t="e">
        <f t="shared" si="169"/>
        <v>#VALUE!</v>
      </c>
      <c r="AY210" s="25">
        <f t="shared" si="171"/>
        <v>1.0169999999999999</v>
      </c>
      <c r="AZ210" s="55" t="e">
        <f t="shared" si="170"/>
        <v>#DIV/0!</v>
      </c>
    </row>
    <row r="211" spans="3:52">
      <c r="C211" s="4"/>
      <c r="D211" s="4"/>
      <c r="E211" s="4"/>
      <c r="F211" s="4"/>
      <c r="G211" s="55">
        <f t="shared" si="131"/>
        <v>-1.1208741258741391E-2</v>
      </c>
      <c r="H211" s="26"/>
      <c r="I211" s="25">
        <f>'Randament Mammo'!$I$18-4.5</f>
        <v>61.5</v>
      </c>
      <c r="J211" s="26"/>
      <c r="K211" s="25">
        <f t="shared" si="158"/>
        <v>0</v>
      </c>
      <c r="L211" s="25" t="e">
        <f>VLOOKUP(E211,'Tabele aux MGD'!B201:F211,IF(_CTF="Mo/Mo",2,IF(_CTF="Mo/Rh",3,IF(_CTF="Rh/Rh",4,5))),0)</f>
        <v>#N/A</v>
      </c>
      <c r="M211" s="25" t="e">
        <f t="shared" si="132"/>
        <v>#N/A</v>
      </c>
      <c r="N211" s="25" t="e">
        <f t="shared" si="133"/>
        <v>#N/A</v>
      </c>
      <c r="O211" s="25" t="e">
        <f t="shared" si="134"/>
        <v>#N/A</v>
      </c>
      <c r="P211" s="25" t="e">
        <f t="shared" si="135"/>
        <v>#N/A</v>
      </c>
      <c r="Q211" s="25" t="e">
        <f t="shared" si="136"/>
        <v>#N/A</v>
      </c>
      <c r="R211" s="25" t="e">
        <f t="shared" si="137"/>
        <v>#N/A</v>
      </c>
      <c r="S211" s="25" t="e">
        <f t="shared" si="138"/>
        <v>#N/A</v>
      </c>
      <c r="T211" s="25" t="e">
        <f t="shared" si="139"/>
        <v>#N/A</v>
      </c>
      <c r="U211" s="25" t="e">
        <f t="shared" si="159"/>
        <v>#VALUE!</v>
      </c>
      <c r="V211" s="25" t="e">
        <f t="shared" si="160"/>
        <v>#VALUE!</v>
      </c>
      <c r="W211" s="25" t="e">
        <f t="shared" si="161"/>
        <v>#VALUE!</v>
      </c>
      <c r="X211" s="26"/>
      <c r="Y211" s="85" t="e">
        <f t="shared" si="140"/>
        <v>#N/A</v>
      </c>
      <c r="Z211" s="85" t="e">
        <f t="shared" si="141"/>
        <v>#N/A</v>
      </c>
      <c r="AA211" s="85" t="e">
        <f t="shared" si="142"/>
        <v>#N/A</v>
      </c>
      <c r="AB211" s="85" t="e">
        <f t="shared" si="143"/>
        <v>#N/A</v>
      </c>
      <c r="AC211" s="85" t="e">
        <f t="shared" si="144"/>
        <v>#N/A</v>
      </c>
      <c r="AD211" s="85" t="e">
        <f t="shared" si="145"/>
        <v>#N/A</v>
      </c>
      <c r="AE211" s="85" t="e">
        <f t="shared" si="146"/>
        <v>#N/A</v>
      </c>
      <c r="AF211" s="85" t="e">
        <f t="shared" si="147"/>
        <v>#N/A</v>
      </c>
      <c r="AG211" s="85" t="e">
        <f t="shared" si="148"/>
        <v>#N/A</v>
      </c>
      <c r="AH211" s="85" t="e">
        <f t="shared" si="149"/>
        <v>#N/A</v>
      </c>
      <c r="AI211" s="85" t="e">
        <f t="shared" si="150"/>
        <v>#N/A</v>
      </c>
      <c r="AJ211" s="85" t="e">
        <f t="shared" si="151"/>
        <v>#N/A</v>
      </c>
      <c r="AK211" s="85" t="e">
        <f t="shared" si="162"/>
        <v>#VALUE!</v>
      </c>
      <c r="AL211" s="85" t="e">
        <f t="shared" si="163"/>
        <v>#VALUE!</v>
      </c>
      <c r="AM211" s="85" t="e">
        <f t="shared" si="164"/>
        <v>#VALUE!</v>
      </c>
      <c r="AN211" s="85" t="e">
        <f t="shared" si="165"/>
        <v>#N/A</v>
      </c>
      <c r="AO211" s="85" t="e">
        <f t="shared" si="152"/>
        <v>#N/A</v>
      </c>
      <c r="AP211" s="85" t="e">
        <f t="shared" si="153"/>
        <v>#N/A</v>
      </c>
      <c r="AQ211" s="85" t="e">
        <f t="shared" si="154"/>
        <v>#N/A</v>
      </c>
      <c r="AR211" s="85" t="e">
        <f t="shared" si="155"/>
        <v>#N/A</v>
      </c>
      <c r="AS211" s="85" t="e">
        <f t="shared" si="156"/>
        <v>#N/A</v>
      </c>
      <c r="AT211" s="85" t="e">
        <f t="shared" si="157"/>
        <v>#N/A</v>
      </c>
      <c r="AU211" s="85" t="e">
        <f t="shared" si="166"/>
        <v>#VALUE!</v>
      </c>
      <c r="AV211" s="85" t="e">
        <f t="shared" si="167"/>
        <v>#VALUE!</v>
      </c>
      <c r="AW211" s="85" t="e">
        <f t="shared" si="168"/>
        <v>#VALUE!</v>
      </c>
      <c r="AX211" s="25" t="e">
        <f t="shared" si="169"/>
        <v>#VALUE!</v>
      </c>
      <c r="AY211" s="25">
        <f t="shared" si="171"/>
        <v>1.0169999999999999</v>
      </c>
      <c r="AZ211" s="55" t="e">
        <f t="shared" si="170"/>
        <v>#DIV/0!</v>
      </c>
    </row>
    <row r="212" spans="3:52">
      <c r="C212" s="4"/>
      <c r="D212" s="4"/>
      <c r="E212" s="4"/>
      <c r="F212" s="4"/>
      <c r="G212" s="55">
        <f t="shared" si="131"/>
        <v>-1.1208741258741391E-2</v>
      </c>
      <c r="H212" s="26"/>
      <c r="I212" s="25">
        <f>'Randament Mammo'!$I$18-4.5</f>
        <v>61.5</v>
      </c>
      <c r="J212" s="26"/>
      <c r="K212" s="25">
        <f t="shared" si="158"/>
        <v>0</v>
      </c>
      <c r="L212" s="25" t="e">
        <f>VLOOKUP(E212,'Tabele aux MGD'!B202:F212,IF(_CTF="Mo/Mo",2,IF(_CTF="Mo/Rh",3,IF(_CTF="Rh/Rh",4,5))),0)</f>
        <v>#N/A</v>
      </c>
      <c r="M212" s="25" t="e">
        <f t="shared" si="132"/>
        <v>#N/A</v>
      </c>
      <c r="N212" s="25" t="e">
        <f t="shared" si="133"/>
        <v>#N/A</v>
      </c>
      <c r="O212" s="25" t="e">
        <f t="shared" si="134"/>
        <v>#N/A</v>
      </c>
      <c r="P212" s="25" t="e">
        <f t="shared" si="135"/>
        <v>#N/A</v>
      </c>
      <c r="Q212" s="25" t="e">
        <f t="shared" si="136"/>
        <v>#N/A</v>
      </c>
      <c r="R212" s="25" t="e">
        <f t="shared" si="137"/>
        <v>#N/A</v>
      </c>
      <c r="S212" s="25" t="e">
        <f t="shared" si="138"/>
        <v>#N/A</v>
      </c>
      <c r="T212" s="25" t="e">
        <f t="shared" si="139"/>
        <v>#N/A</v>
      </c>
      <c r="U212" s="25" t="e">
        <f t="shared" si="159"/>
        <v>#VALUE!</v>
      </c>
      <c r="V212" s="25" t="e">
        <f t="shared" si="160"/>
        <v>#VALUE!</v>
      </c>
      <c r="W212" s="25" t="e">
        <f t="shared" si="161"/>
        <v>#VALUE!</v>
      </c>
      <c r="X212" s="26"/>
      <c r="Y212" s="85" t="e">
        <f t="shared" si="140"/>
        <v>#N/A</v>
      </c>
      <c r="Z212" s="85" t="e">
        <f t="shared" si="141"/>
        <v>#N/A</v>
      </c>
      <c r="AA212" s="85" t="e">
        <f t="shared" si="142"/>
        <v>#N/A</v>
      </c>
      <c r="AB212" s="85" t="e">
        <f t="shared" si="143"/>
        <v>#N/A</v>
      </c>
      <c r="AC212" s="85" t="e">
        <f t="shared" si="144"/>
        <v>#N/A</v>
      </c>
      <c r="AD212" s="85" t="e">
        <f t="shared" si="145"/>
        <v>#N/A</v>
      </c>
      <c r="AE212" s="85" t="e">
        <f t="shared" si="146"/>
        <v>#N/A</v>
      </c>
      <c r="AF212" s="85" t="e">
        <f t="shared" si="147"/>
        <v>#N/A</v>
      </c>
      <c r="AG212" s="85" t="e">
        <f t="shared" si="148"/>
        <v>#N/A</v>
      </c>
      <c r="AH212" s="85" t="e">
        <f t="shared" si="149"/>
        <v>#N/A</v>
      </c>
      <c r="AI212" s="85" t="e">
        <f t="shared" si="150"/>
        <v>#N/A</v>
      </c>
      <c r="AJ212" s="85" t="e">
        <f t="shared" si="151"/>
        <v>#N/A</v>
      </c>
      <c r="AK212" s="85" t="e">
        <f t="shared" si="162"/>
        <v>#VALUE!</v>
      </c>
      <c r="AL212" s="85" t="e">
        <f t="shared" si="163"/>
        <v>#VALUE!</v>
      </c>
      <c r="AM212" s="85" t="e">
        <f t="shared" si="164"/>
        <v>#VALUE!</v>
      </c>
      <c r="AN212" s="85" t="e">
        <f t="shared" si="165"/>
        <v>#N/A</v>
      </c>
      <c r="AO212" s="85" t="e">
        <f t="shared" si="152"/>
        <v>#N/A</v>
      </c>
      <c r="AP212" s="85" t="e">
        <f t="shared" si="153"/>
        <v>#N/A</v>
      </c>
      <c r="AQ212" s="85" t="e">
        <f t="shared" si="154"/>
        <v>#N/A</v>
      </c>
      <c r="AR212" s="85" t="e">
        <f t="shared" si="155"/>
        <v>#N/A</v>
      </c>
      <c r="AS212" s="85" t="e">
        <f t="shared" si="156"/>
        <v>#N/A</v>
      </c>
      <c r="AT212" s="85" t="e">
        <f t="shared" si="157"/>
        <v>#N/A</v>
      </c>
      <c r="AU212" s="85" t="e">
        <f t="shared" si="166"/>
        <v>#VALUE!</v>
      </c>
      <c r="AV212" s="85" t="e">
        <f t="shared" si="167"/>
        <v>#VALUE!</v>
      </c>
      <c r="AW212" s="85" t="e">
        <f t="shared" si="168"/>
        <v>#VALUE!</v>
      </c>
      <c r="AX212" s="25" t="e">
        <f t="shared" si="169"/>
        <v>#VALUE!</v>
      </c>
      <c r="AY212" s="25">
        <f t="shared" si="171"/>
        <v>1.0169999999999999</v>
      </c>
      <c r="AZ212" s="55" t="e">
        <f t="shared" si="170"/>
        <v>#DIV/0!</v>
      </c>
    </row>
    <row r="213" spans="3:52">
      <c r="C213" s="4"/>
      <c r="D213" s="4"/>
      <c r="E213" s="4"/>
      <c r="F213" s="4"/>
      <c r="G213" s="55">
        <f t="shared" si="131"/>
        <v>-1.1208741258741391E-2</v>
      </c>
      <c r="H213" s="26"/>
      <c r="I213" s="25">
        <f>'Randament Mammo'!$I$18-4.5</f>
        <v>61.5</v>
      </c>
      <c r="J213" s="26"/>
      <c r="K213" s="25">
        <f t="shared" si="158"/>
        <v>0</v>
      </c>
      <c r="L213" s="25" t="e">
        <f>VLOOKUP(E213,'Tabele aux MGD'!B203:F213,IF(_CTF="Mo/Mo",2,IF(_CTF="Mo/Rh",3,IF(_CTF="Rh/Rh",4,5))),0)</f>
        <v>#N/A</v>
      </c>
      <c r="M213" s="25" t="e">
        <f t="shared" si="132"/>
        <v>#N/A</v>
      </c>
      <c r="N213" s="25" t="e">
        <f t="shared" si="133"/>
        <v>#N/A</v>
      </c>
      <c r="O213" s="25" t="e">
        <f t="shared" si="134"/>
        <v>#N/A</v>
      </c>
      <c r="P213" s="25" t="e">
        <f t="shared" si="135"/>
        <v>#N/A</v>
      </c>
      <c r="Q213" s="25" t="e">
        <f t="shared" si="136"/>
        <v>#N/A</v>
      </c>
      <c r="R213" s="25" t="e">
        <f t="shared" si="137"/>
        <v>#N/A</v>
      </c>
      <c r="S213" s="25" t="e">
        <f t="shared" si="138"/>
        <v>#N/A</v>
      </c>
      <c r="T213" s="25" t="e">
        <f t="shared" si="139"/>
        <v>#N/A</v>
      </c>
      <c r="U213" s="25" t="e">
        <f t="shared" si="159"/>
        <v>#VALUE!</v>
      </c>
      <c r="V213" s="25" t="e">
        <f t="shared" si="160"/>
        <v>#VALUE!</v>
      </c>
      <c r="W213" s="25" t="e">
        <f t="shared" si="161"/>
        <v>#VALUE!</v>
      </c>
      <c r="X213" s="26"/>
      <c r="Y213" s="85" t="e">
        <f t="shared" si="140"/>
        <v>#N/A</v>
      </c>
      <c r="Z213" s="85" t="e">
        <f t="shared" si="141"/>
        <v>#N/A</v>
      </c>
      <c r="AA213" s="85" t="e">
        <f t="shared" si="142"/>
        <v>#N/A</v>
      </c>
      <c r="AB213" s="85" t="e">
        <f t="shared" si="143"/>
        <v>#N/A</v>
      </c>
      <c r="AC213" s="85" t="e">
        <f t="shared" si="144"/>
        <v>#N/A</v>
      </c>
      <c r="AD213" s="85" t="e">
        <f t="shared" si="145"/>
        <v>#N/A</v>
      </c>
      <c r="AE213" s="85" t="e">
        <f t="shared" si="146"/>
        <v>#N/A</v>
      </c>
      <c r="AF213" s="85" t="e">
        <f t="shared" si="147"/>
        <v>#N/A</v>
      </c>
      <c r="AG213" s="85" t="e">
        <f t="shared" si="148"/>
        <v>#N/A</v>
      </c>
      <c r="AH213" s="85" t="e">
        <f t="shared" si="149"/>
        <v>#N/A</v>
      </c>
      <c r="AI213" s="85" t="e">
        <f t="shared" si="150"/>
        <v>#N/A</v>
      </c>
      <c r="AJ213" s="85" t="e">
        <f t="shared" si="151"/>
        <v>#N/A</v>
      </c>
      <c r="AK213" s="85" t="e">
        <f t="shared" si="162"/>
        <v>#VALUE!</v>
      </c>
      <c r="AL213" s="85" t="e">
        <f t="shared" si="163"/>
        <v>#VALUE!</v>
      </c>
      <c r="AM213" s="85" t="e">
        <f t="shared" si="164"/>
        <v>#VALUE!</v>
      </c>
      <c r="AN213" s="85" t="e">
        <f t="shared" si="165"/>
        <v>#N/A</v>
      </c>
      <c r="AO213" s="85" t="e">
        <f t="shared" si="152"/>
        <v>#N/A</v>
      </c>
      <c r="AP213" s="85" t="e">
        <f t="shared" si="153"/>
        <v>#N/A</v>
      </c>
      <c r="AQ213" s="85" t="e">
        <f t="shared" si="154"/>
        <v>#N/A</v>
      </c>
      <c r="AR213" s="85" t="e">
        <f t="shared" si="155"/>
        <v>#N/A</v>
      </c>
      <c r="AS213" s="85" t="e">
        <f t="shared" si="156"/>
        <v>#N/A</v>
      </c>
      <c r="AT213" s="85" t="e">
        <f t="shared" si="157"/>
        <v>#N/A</v>
      </c>
      <c r="AU213" s="85" t="e">
        <f t="shared" si="166"/>
        <v>#VALUE!</v>
      </c>
      <c r="AV213" s="85" t="e">
        <f t="shared" si="167"/>
        <v>#VALUE!</v>
      </c>
      <c r="AW213" s="85" t="e">
        <f t="shared" si="168"/>
        <v>#VALUE!</v>
      </c>
      <c r="AX213" s="25" t="e">
        <f t="shared" si="169"/>
        <v>#VALUE!</v>
      </c>
      <c r="AY213" s="25">
        <f t="shared" si="171"/>
        <v>1.0169999999999999</v>
      </c>
      <c r="AZ213" s="55" t="e">
        <f t="shared" si="170"/>
        <v>#DIV/0!</v>
      </c>
    </row>
    <row r="214" spans="3:52">
      <c r="C214" s="4"/>
      <c r="D214" s="4"/>
      <c r="E214" s="4"/>
      <c r="F214" s="4"/>
      <c r="G214" s="55">
        <f t="shared" si="131"/>
        <v>-1.1208741258741391E-2</v>
      </c>
      <c r="H214" s="26"/>
      <c r="I214" s="25">
        <f>'Randament Mammo'!$I$18-4.5</f>
        <v>61.5</v>
      </c>
      <c r="J214" s="26"/>
      <c r="K214" s="25">
        <f t="shared" si="158"/>
        <v>0</v>
      </c>
      <c r="L214" s="25" t="e">
        <f>VLOOKUP(E214,'Tabele aux MGD'!B204:F214,IF(_CTF="Mo/Mo",2,IF(_CTF="Mo/Rh",3,IF(_CTF="Rh/Rh",4,5))),0)</f>
        <v>#N/A</v>
      </c>
      <c r="M214" s="25" t="e">
        <f t="shared" si="132"/>
        <v>#N/A</v>
      </c>
      <c r="N214" s="25" t="e">
        <f t="shared" si="133"/>
        <v>#N/A</v>
      </c>
      <c r="O214" s="25" t="e">
        <f t="shared" si="134"/>
        <v>#N/A</v>
      </c>
      <c r="P214" s="25" t="e">
        <f t="shared" si="135"/>
        <v>#N/A</v>
      </c>
      <c r="Q214" s="25" t="e">
        <f t="shared" si="136"/>
        <v>#N/A</v>
      </c>
      <c r="R214" s="25" t="e">
        <f t="shared" si="137"/>
        <v>#N/A</v>
      </c>
      <c r="S214" s="25" t="e">
        <f t="shared" si="138"/>
        <v>#N/A</v>
      </c>
      <c r="T214" s="25" t="e">
        <f t="shared" si="139"/>
        <v>#N/A</v>
      </c>
      <c r="U214" s="25" t="e">
        <f t="shared" si="159"/>
        <v>#VALUE!</v>
      </c>
      <c r="V214" s="25" t="e">
        <f t="shared" si="160"/>
        <v>#VALUE!</v>
      </c>
      <c r="W214" s="25" t="e">
        <f t="shared" si="161"/>
        <v>#VALUE!</v>
      </c>
      <c r="X214" s="26"/>
      <c r="Y214" s="85" t="e">
        <f t="shared" si="140"/>
        <v>#N/A</v>
      </c>
      <c r="Z214" s="85" t="e">
        <f t="shared" si="141"/>
        <v>#N/A</v>
      </c>
      <c r="AA214" s="85" t="e">
        <f t="shared" si="142"/>
        <v>#N/A</v>
      </c>
      <c r="AB214" s="85" t="e">
        <f t="shared" si="143"/>
        <v>#N/A</v>
      </c>
      <c r="AC214" s="85" t="e">
        <f t="shared" si="144"/>
        <v>#N/A</v>
      </c>
      <c r="AD214" s="85" t="e">
        <f t="shared" si="145"/>
        <v>#N/A</v>
      </c>
      <c r="AE214" s="85" t="e">
        <f t="shared" si="146"/>
        <v>#N/A</v>
      </c>
      <c r="AF214" s="85" t="e">
        <f t="shared" si="147"/>
        <v>#N/A</v>
      </c>
      <c r="AG214" s="85" t="e">
        <f t="shared" si="148"/>
        <v>#N/A</v>
      </c>
      <c r="AH214" s="85" t="e">
        <f t="shared" si="149"/>
        <v>#N/A</v>
      </c>
      <c r="AI214" s="85" t="e">
        <f t="shared" si="150"/>
        <v>#N/A</v>
      </c>
      <c r="AJ214" s="85" t="e">
        <f t="shared" si="151"/>
        <v>#N/A</v>
      </c>
      <c r="AK214" s="85" t="e">
        <f t="shared" si="162"/>
        <v>#VALUE!</v>
      </c>
      <c r="AL214" s="85" t="e">
        <f t="shared" si="163"/>
        <v>#VALUE!</v>
      </c>
      <c r="AM214" s="85" t="e">
        <f t="shared" si="164"/>
        <v>#VALUE!</v>
      </c>
      <c r="AN214" s="85" t="e">
        <f t="shared" si="165"/>
        <v>#N/A</v>
      </c>
      <c r="AO214" s="85" t="e">
        <f t="shared" si="152"/>
        <v>#N/A</v>
      </c>
      <c r="AP214" s="85" t="e">
        <f t="shared" si="153"/>
        <v>#N/A</v>
      </c>
      <c r="AQ214" s="85" t="e">
        <f t="shared" si="154"/>
        <v>#N/A</v>
      </c>
      <c r="AR214" s="85" t="e">
        <f t="shared" si="155"/>
        <v>#N/A</v>
      </c>
      <c r="AS214" s="85" t="e">
        <f t="shared" si="156"/>
        <v>#N/A</v>
      </c>
      <c r="AT214" s="85" t="e">
        <f t="shared" si="157"/>
        <v>#N/A</v>
      </c>
      <c r="AU214" s="85" t="e">
        <f t="shared" si="166"/>
        <v>#VALUE!</v>
      </c>
      <c r="AV214" s="85" t="e">
        <f t="shared" si="167"/>
        <v>#VALUE!</v>
      </c>
      <c r="AW214" s="85" t="e">
        <f t="shared" si="168"/>
        <v>#VALUE!</v>
      </c>
      <c r="AX214" s="25" t="e">
        <f t="shared" si="169"/>
        <v>#VALUE!</v>
      </c>
      <c r="AY214" s="25">
        <f t="shared" si="171"/>
        <v>1.0169999999999999</v>
      </c>
      <c r="AZ214" s="55" t="e">
        <f t="shared" si="170"/>
        <v>#DIV/0!</v>
      </c>
    </row>
    <row r="215" spans="3:52">
      <c r="C215" s="4"/>
      <c r="D215" s="4"/>
      <c r="E215" s="4"/>
      <c r="F215" s="4"/>
      <c r="G215" s="55">
        <f t="shared" ref="G215:G278" si="172">MGD_A*E215^2+MGD_B*E215+MGD_C</f>
        <v>-1.1208741258741391E-2</v>
      </c>
      <c r="H215" s="26"/>
      <c r="I215" s="25">
        <f>'Randament Mammo'!$I$18-4.5</f>
        <v>61.5</v>
      </c>
      <c r="J215" s="26"/>
      <c r="K215" s="25">
        <f t="shared" si="158"/>
        <v>0</v>
      </c>
      <c r="L215" s="25" t="e">
        <f>VLOOKUP(E215,'Tabele aux MGD'!B205:F215,IF(_CTF="Mo/Mo",2,IF(_CTF="Mo/Rh",3,IF(_CTF="Rh/Rh",4,5))),0)</f>
        <v>#N/A</v>
      </c>
      <c r="M215" s="25" t="e">
        <f t="shared" ref="M215:M278" si="173">INDEX(_Tabel4,1,MATCH(J215,_Tabel4_Col))</f>
        <v>#N/A</v>
      </c>
      <c r="N215" s="25" t="e">
        <f t="shared" ref="N215:N278" si="174">INDEX(_Tabel4,1,IF(MATCH(J215,_Tabel4_Col)=9,9,MATCH(J215,_Tabel4_Col)+1))</f>
        <v>#N/A</v>
      </c>
      <c r="O215" s="25" t="e">
        <f t="shared" ref="O215:O278" si="175">INDEX(_Tabel4,MATCH(L215,_Tabel4_Rd),1)</f>
        <v>#N/A</v>
      </c>
      <c r="P215" s="25" t="e">
        <f t="shared" ref="P215:P278" si="176">INDEX(_Tabel4,IF(MATCH(L215,_Tabel4_Rd)=10,10,MATCH(L215,_Tabel4_Rd)+1),1)</f>
        <v>#N/A</v>
      </c>
      <c r="Q215" s="25" t="e">
        <f t="shared" ref="Q215:Q278" si="177">INDEX(_Tabel4,MATCH(L215,_Tabel4_Rd),MATCH(J215,_Tabel4_Col))</f>
        <v>#N/A</v>
      </c>
      <c r="R215" s="25" t="e">
        <f t="shared" ref="R215:R278" si="178">INDEX(_Tabel4,MATCH(L215,_Tabel4_Rd),IF(MATCH(J215,_Tabel4_Col)=9,9,MATCH(J215,_Tabel4_Col)+1))</f>
        <v>#N/A</v>
      </c>
      <c r="S215" s="25" t="e">
        <f t="shared" ref="S215:S278" si="179">INDEX(_Tabel4,IF(MATCH(L215,_Tabel4_Rd)=10,10,MATCH(L215,_Tabel4_Rd)+1),MATCH(J215,_Tabel4_Col))</f>
        <v>#N/A</v>
      </c>
      <c r="T215" s="25" t="e">
        <f t="shared" ref="T215:T278" si="180">INDEX(_Tabel4,IF(MATCH(L215,_Tabel4_Rd)=10,10,MATCH(L215,_Tabel4_Rd)+1),IF(MATCH(J215,_Tabel4_Col)=9,9,MATCH(J215,_Tabel4_Col)+1))</f>
        <v>#N/A</v>
      </c>
      <c r="U215" s="25" t="e">
        <f t="shared" si="159"/>
        <v>#VALUE!</v>
      </c>
      <c r="V215" s="25" t="e">
        <f t="shared" si="160"/>
        <v>#VALUE!</v>
      </c>
      <c r="W215" s="25" t="e">
        <f t="shared" si="161"/>
        <v>#VALUE!</v>
      </c>
      <c r="X215" s="26"/>
      <c r="Y215" s="85" t="e">
        <f t="shared" ref="Y215:Y278" si="181">VLOOKUP(L215,_Tabel5,1,TRUE)</f>
        <v>#N/A</v>
      </c>
      <c r="Z215" s="85" t="e">
        <f t="shared" ref="Z215:Z278" si="182">MATCH(L215,_Tabel5_Col_HVL,1)-9</f>
        <v>#N/A</v>
      </c>
      <c r="AA215" s="85" t="e">
        <f t="shared" ref="AA215:AA278" si="183">MATCH(J215,_Tabel5_Col_d,1)+Z215-1</f>
        <v>#N/A</v>
      </c>
      <c r="AB215" s="85" t="e">
        <f t="shared" ref="AB215:AB278" si="184">IF(MATCH(J215,_Tabel5_Col_d,1)=10,AA215,AA215+1)</f>
        <v>#N/A</v>
      </c>
      <c r="AC215" s="85" t="e">
        <f t="shared" ref="AC215:AC278" si="185">INDEX(_Tabel5_Col_dtot,AA215)</f>
        <v>#N/A</v>
      </c>
      <c r="AD215" s="85" t="e">
        <f t="shared" ref="AD215:AD278" si="186">INDEX(_Tabel5_Col_dtot,AB215)</f>
        <v>#N/A</v>
      </c>
      <c r="AE215" s="85" t="e">
        <f t="shared" ref="AE215:AE278" si="187">HLOOKUP(X215,_Tabel5_g,1,TRUE)</f>
        <v>#N/A</v>
      </c>
      <c r="AF215" s="85" t="e">
        <f t="shared" ref="AF215:AF278" si="188">INDEX(_Tabel5_Rand_gl,1,IF(X215=100,5,MATCH(AE215,_Tabel5_Rand_gl,0)+1))</f>
        <v>#N/A</v>
      </c>
      <c r="AG215" s="85" t="e">
        <f t="shared" ref="AG215:AG278" si="189">HLOOKUP(AE215,_Tabel5_g,AA215+1,TRUE)</f>
        <v>#N/A</v>
      </c>
      <c r="AH215" s="85" t="e">
        <f t="shared" ref="AH215:AH278" si="190">HLOOKUP(AF215,_Tabel5_g,AA215+1,TRUE)</f>
        <v>#N/A</v>
      </c>
      <c r="AI215" s="85" t="e">
        <f t="shared" ref="AI215:AI278" si="191">HLOOKUP(AE215,_Tabel5_g,AB215+1,TRUE)</f>
        <v>#N/A</v>
      </c>
      <c r="AJ215" s="85" t="e">
        <f t="shared" ref="AJ215:AJ278" si="192">HLOOKUP(AF215,_Tabel5_g,AB215+1,TRUE)</f>
        <v>#N/A</v>
      </c>
      <c r="AK215" s="85" t="e">
        <f t="shared" si="162"/>
        <v>#VALUE!</v>
      </c>
      <c r="AL215" s="85" t="e">
        <f t="shared" si="163"/>
        <v>#VALUE!</v>
      </c>
      <c r="AM215" s="85" t="e">
        <f t="shared" si="164"/>
        <v>#VALUE!</v>
      </c>
      <c r="AN215" s="85" t="e">
        <f t="shared" si="165"/>
        <v>#N/A</v>
      </c>
      <c r="AO215" s="85" t="e">
        <f t="shared" ref="AO215:AO278" si="193">MATCH(J215,_Tabel5_Col_d,1)+AN215-1</f>
        <v>#N/A</v>
      </c>
      <c r="AP215" s="85" t="e">
        <f t="shared" ref="AP215:AP278" si="194">IF(MATCH(J215,_Tabel5_Col_d,1)=10,AO215,AO215+1)</f>
        <v>#N/A</v>
      </c>
      <c r="AQ215" s="85" t="e">
        <f t="shared" ref="AQ215:AQ278" si="195">HLOOKUP(AE215,_Tabel5_g,AO215+1,TRUE)</f>
        <v>#N/A</v>
      </c>
      <c r="AR215" s="85" t="e">
        <f t="shared" ref="AR215:AR278" si="196">HLOOKUP(AF215,_Tabel5_g,AO215+1,TRUE)</f>
        <v>#N/A</v>
      </c>
      <c r="AS215" s="85" t="e">
        <f t="shared" ref="AS215:AS278" si="197">HLOOKUP(AE215,_Tabel5_g,AP215+1,TRUE)</f>
        <v>#N/A</v>
      </c>
      <c r="AT215" s="85" t="e">
        <f t="shared" ref="AT215:AT278" si="198">HLOOKUP(AF215,_Tabel5_g,AP215+1,TRUE)</f>
        <v>#N/A</v>
      </c>
      <c r="AU215" s="85" t="e">
        <f t="shared" si="166"/>
        <v>#VALUE!</v>
      </c>
      <c r="AV215" s="85" t="e">
        <f t="shared" si="167"/>
        <v>#VALUE!</v>
      </c>
      <c r="AW215" s="85" t="e">
        <f t="shared" si="168"/>
        <v>#VALUE!</v>
      </c>
      <c r="AX215" s="25" t="e">
        <f t="shared" si="169"/>
        <v>#VALUE!</v>
      </c>
      <c r="AY215" s="25">
        <f t="shared" si="171"/>
        <v>1.0169999999999999</v>
      </c>
      <c r="AZ215" s="55" t="e">
        <f t="shared" si="170"/>
        <v>#DIV/0!</v>
      </c>
    </row>
    <row r="216" spans="3:52">
      <c r="C216" s="4"/>
      <c r="D216" s="4"/>
      <c r="E216" s="4"/>
      <c r="F216" s="4"/>
      <c r="G216" s="55">
        <f t="shared" si="172"/>
        <v>-1.1208741258741391E-2</v>
      </c>
      <c r="H216" s="26"/>
      <c r="I216" s="25">
        <f>'Randament Mammo'!$I$18-4.5</f>
        <v>61.5</v>
      </c>
      <c r="J216" s="26"/>
      <c r="K216" s="25">
        <f t="shared" si="158"/>
        <v>0</v>
      </c>
      <c r="L216" s="25" t="e">
        <f>VLOOKUP(E216,'Tabele aux MGD'!B206:F216,IF(_CTF="Mo/Mo",2,IF(_CTF="Mo/Rh",3,IF(_CTF="Rh/Rh",4,5))),0)</f>
        <v>#N/A</v>
      </c>
      <c r="M216" s="25" t="e">
        <f t="shared" si="173"/>
        <v>#N/A</v>
      </c>
      <c r="N216" s="25" t="e">
        <f t="shared" si="174"/>
        <v>#N/A</v>
      </c>
      <c r="O216" s="25" t="e">
        <f t="shared" si="175"/>
        <v>#N/A</v>
      </c>
      <c r="P216" s="25" t="e">
        <f t="shared" si="176"/>
        <v>#N/A</v>
      </c>
      <c r="Q216" s="25" t="e">
        <f t="shared" si="177"/>
        <v>#N/A</v>
      </c>
      <c r="R216" s="25" t="e">
        <f t="shared" si="178"/>
        <v>#N/A</v>
      </c>
      <c r="S216" s="25" t="e">
        <f t="shared" si="179"/>
        <v>#N/A</v>
      </c>
      <c r="T216" s="25" t="e">
        <f t="shared" si="180"/>
        <v>#N/A</v>
      </c>
      <c r="U216" s="25" t="e">
        <f t="shared" si="159"/>
        <v>#VALUE!</v>
      </c>
      <c r="V216" s="25" t="e">
        <f t="shared" si="160"/>
        <v>#VALUE!</v>
      </c>
      <c r="W216" s="25" t="e">
        <f t="shared" si="161"/>
        <v>#VALUE!</v>
      </c>
      <c r="X216" s="26"/>
      <c r="Y216" s="85" t="e">
        <f t="shared" si="181"/>
        <v>#N/A</v>
      </c>
      <c r="Z216" s="85" t="e">
        <f t="shared" si="182"/>
        <v>#N/A</v>
      </c>
      <c r="AA216" s="85" t="e">
        <f t="shared" si="183"/>
        <v>#N/A</v>
      </c>
      <c r="AB216" s="85" t="e">
        <f t="shared" si="184"/>
        <v>#N/A</v>
      </c>
      <c r="AC216" s="85" t="e">
        <f t="shared" si="185"/>
        <v>#N/A</v>
      </c>
      <c r="AD216" s="85" t="e">
        <f t="shared" si="186"/>
        <v>#N/A</v>
      </c>
      <c r="AE216" s="85" t="e">
        <f t="shared" si="187"/>
        <v>#N/A</v>
      </c>
      <c r="AF216" s="85" t="e">
        <f t="shared" si="188"/>
        <v>#N/A</v>
      </c>
      <c r="AG216" s="85" t="e">
        <f t="shared" si="189"/>
        <v>#N/A</v>
      </c>
      <c r="AH216" s="85" t="e">
        <f t="shared" si="190"/>
        <v>#N/A</v>
      </c>
      <c r="AI216" s="85" t="e">
        <f t="shared" si="191"/>
        <v>#N/A</v>
      </c>
      <c r="AJ216" s="85" t="e">
        <f t="shared" si="192"/>
        <v>#N/A</v>
      </c>
      <c r="AK216" s="85" t="e">
        <f t="shared" si="162"/>
        <v>#VALUE!</v>
      </c>
      <c r="AL216" s="85" t="e">
        <f t="shared" si="163"/>
        <v>#VALUE!</v>
      </c>
      <c r="AM216" s="85" t="e">
        <f t="shared" si="164"/>
        <v>#VALUE!</v>
      </c>
      <c r="AN216" s="85" t="e">
        <f t="shared" si="165"/>
        <v>#N/A</v>
      </c>
      <c r="AO216" s="85" t="e">
        <f t="shared" si="193"/>
        <v>#N/A</v>
      </c>
      <c r="AP216" s="85" t="e">
        <f t="shared" si="194"/>
        <v>#N/A</v>
      </c>
      <c r="AQ216" s="85" t="e">
        <f t="shared" si="195"/>
        <v>#N/A</v>
      </c>
      <c r="AR216" s="85" t="e">
        <f t="shared" si="196"/>
        <v>#N/A</v>
      </c>
      <c r="AS216" s="85" t="e">
        <f t="shared" si="197"/>
        <v>#N/A</v>
      </c>
      <c r="AT216" s="85" t="e">
        <f t="shared" si="198"/>
        <v>#N/A</v>
      </c>
      <c r="AU216" s="85" t="e">
        <f t="shared" si="166"/>
        <v>#VALUE!</v>
      </c>
      <c r="AV216" s="85" t="e">
        <f t="shared" si="167"/>
        <v>#VALUE!</v>
      </c>
      <c r="AW216" s="85" t="e">
        <f t="shared" si="168"/>
        <v>#VALUE!</v>
      </c>
      <c r="AX216" s="25" t="e">
        <f t="shared" si="169"/>
        <v>#VALUE!</v>
      </c>
      <c r="AY216" s="25">
        <f t="shared" si="171"/>
        <v>1.0169999999999999</v>
      </c>
      <c r="AZ216" s="55" t="e">
        <f t="shared" si="170"/>
        <v>#DIV/0!</v>
      </c>
    </row>
    <row r="217" spans="3:52">
      <c r="C217" s="4"/>
      <c r="D217" s="4"/>
      <c r="E217" s="4"/>
      <c r="F217" s="4"/>
      <c r="G217" s="55">
        <f t="shared" si="172"/>
        <v>-1.1208741258741391E-2</v>
      </c>
      <c r="H217" s="26"/>
      <c r="I217" s="25">
        <f>'Randament Mammo'!$I$18-4.5</f>
        <v>61.5</v>
      </c>
      <c r="J217" s="26"/>
      <c r="K217" s="25">
        <f t="shared" ref="K217:K280" si="199">H217-J217</f>
        <v>0</v>
      </c>
      <c r="L217" s="25" t="e">
        <f>VLOOKUP(E217,'Tabele aux MGD'!B207:F217,IF(_CTF="Mo/Mo",2,IF(_CTF="Mo/Rh",3,IF(_CTF="Rh/Rh",4,5))),0)</f>
        <v>#N/A</v>
      </c>
      <c r="M217" s="25" t="e">
        <f t="shared" si="173"/>
        <v>#N/A</v>
      </c>
      <c r="N217" s="25" t="e">
        <f t="shared" si="174"/>
        <v>#N/A</v>
      </c>
      <c r="O217" s="25" t="e">
        <f t="shared" si="175"/>
        <v>#N/A</v>
      </c>
      <c r="P217" s="25" t="e">
        <f t="shared" si="176"/>
        <v>#N/A</v>
      </c>
      <c r="Q217" s="25" t="e">
        <f t="shared" si="177"/>
        <v>#N/A</v>
      </c>
      <c r="R217" s="25" t="e">
        <f t="shared" si="178"/>
        <v>#N/A</v>
      </c>
      <c r="S217" s="25" t="e">
        <f t="shared" si="179"/>
        <v>#N/A</v>
      </c>
      <c r="T217" s="25" t="e">
        <f t="shared" si="180"/>
        <v>#N/A</v>
      </c>
      <c r="U217" s="25" t="e">
        <f t="shared" ref="U217:U280" si="200">TREND(Q217:R217,M217:N217,J217)</f>
        <v>#VALUE!</v>
      </c>
      <c r="V217" s="25" t="e">
        <f t="shared" ref="V217:V280" si="201">TREND(S217:T217,M217:N217,J217)</f>
        <v>#VALUE!</v>
      </c>
      <c r="W217" s="25" t="e">
        <f t="shared" ref="W217:W280" si="202">TREND(U217:V217,O217:P217,L217)</f>
        <v>#VALUE!</v>
      </c>
      <c r="X217" s="26"/>
      <c r="Y217" s="85" t="e">
        <f t="shared" si="181"/>
        <v>#N/A</v>
      </c>
      <c r="Z217" s="85" t="e">
        <f t="shared" si="182"/>
        <v>#N/A</v>
      </c>
      <c r="AA217" s="85" t="e">
        <f t="shared" si="183"/>
        <v>#N/A</v>
      </c>
      <c r="AB217" s="85" t="e">
        <f t="shared" si="184"/>
        <v>#N/A</v>
      </c>
      <c r="AC217" s="85" t="e">
        <f t="shared" si="185"/>
        <v>#N/A</v>
      </c>
      <c r="AD217" s="85" t="e">
        <f t="shared" si="186"/>
        <v>#N/A</v>
      </c>
      <c r="AE217" s="85" t="e">
        <f t="shared" si="187"/>
        <v>#N/A</v>
      </c>
      <c r="AF217" s="85" t="e">
        <f t="shared" si="188"/>
        <v>#N/A</v>
      </c>
      <c r="AG217" s="85" t="e">
        <f t="shared" si="189"/>
        <v>#N/A</v>
      </c>
      <c r="AH217" s="85" t="e">
        <f t="shared" si="190"/>
        <v>#N/A</v>
      </c>
      <c r="AI217" s="85" t="e">
        <f t="shared" si="191"/>
        <v>#N/A</v>
      </c>
      <c r="AJ217" s="85" t="e">
        <f t="shared" si="192"/>
        <v>#N/A</v>
      </c>
      <c r="AK217" s="85" t="e">
        <f t="shared" ref="AK217:AK280" si="203">TREND(AG217:AH217,AE217:AF217,X217)</f>
        <v>#VALUE!</v>
      </c>
      <c r="AL217" s="85" t="e">
        <f t="shared" ref="AL217:AL280" si="204">TREND(AI217:AJ217,AE217:AF217,X217)</f>
        <v>#VALUE!</v>
      </c>
      <c r="AM217" s="85" t="e">
        <f t="shared" ref="AM217:AM280" si="205">TREND(AK217:AL217,AC217:AD217,J217)</f>
        <v>#VALUE!</v>
      </c>
      <c r="AN217" s="85" t="e">
        <f t="shared" ref="AN217:AN280" si="206">IF(Z217=75,Z217,Z217+10)</f>
        <v>#N/A</v>
      </c>
      <c r="AO217" s="85" t="e">
        <f t="shared" si="193"/>
        <v>#N/A</v>
      </c>
      <c r="AP217" s="85" t="e">
        <f t="shared" si="194"/>
        <v>#N/A</v>
      </c>
      <c r="AQ217" s="85" t="e">
        <f t="shared" si="195"/>
        <v>#N/A</v>
      </c>
      <c r="AR217" s="85" t="e">
        <f t="shared" si="196"/>
        <v>#N/A</v>
      </c>
      <c r="AS217" s="85" t="e">
        <f t="shared" si="197"/>
        <v>#N/A</v>
      </c>
      <c r="AT217" s="85" t="e">
        <f t="shared" si="198"/>
        <v>#N/A</v>
      </c>
      <c r="AU217" s="85" t="e">
        <f t="shared" ref="AU217:AU280" si="207">TREND(AQ217:AR217,AE217:AF217,X217)</f>
        <v>#VALUE!</v>
      </c>
      <c r="AV217" s="85" t="e">
        <f t="shared" ref="AV217:AV280" si="208">TREND(AS217:AT217,AE217:AF217,X217)</f>
        <v>#VALUE!</v>
      </c>
      <c r="AW217" s="85" t="e">
        <f t="shared" ref="AW217:AW280" si="209">TREND(AU217:AV217,AC217:AD217,J217)</f>
        <v>#VALUE!</v>
      </c>
      <c r="AX217" s="25" t="e">
        <f t="shared" ref="AX217:AX280" si="210">AM217+(AW217-AM217)/0.05*(L217-Y217)</f>
        <v>#VALUE!</v>
      </c>
      <c r="AY217" s="25">
        <f t="shared" si="171"/>
        <v>1.0169999999999999</v>
      </c>
      <c r="AZ217" s="55" t="e">
        <f t="shared" ref="AZ217:AZ280" si="211">G217*F217*(I217/K217)^2*W217*AX217*AY217</f>
        <v>#DIV/0!</v>
      </c>
    </row>
    <row r="218" spans="3:52">
      <c r="C218" s="4"/>
      <c r="D218" s="4"/>
      <c r="E218" s="4"/>
      <c r="F218" s="4"/>
      <c r="G218" s="55">
        <f t="shared" si="172"/>
        <v>-1.1208741258741391E-2</v>
      </c>
      <c r="H218" s="26"/>
      <c r="I218" s="25">
        <f>'Randament Mammo'!$I$18-4.5</f>
        <v>61.5</v>
      </c>
      <c r="J218" s="26"/>
      <c r="K218" s="25">
        <f t="shared" si="199"/>
        <v>0</v>
      </c>
      <c r="L218" s="25" t="e">
        <f>VLOOKUP(E218,'Tabele aux MGD'!B208:F218,IF(_CTF="Mo/Mo",2,IF(_CTF="Mo/Rh",3,IF(_CTF="Rh/Rh",4,5))),0)</f>
        <v>#N/A</v>
      </c>
      <c r="M218" s="25" t="e">
        <f t="shared" si="173"/>
        <v>#N/A</v>
      </c>
      <c r="N218" s="25" t="e">
        <f t="shared" si="174"/>
        <v>#N/A</v>
      </c>
      <c r="O218" s="25" t="e">
        <f t="shared" si="175"/>
        <v>#N/A</v>
      </c>
      <c r="P218" s="25" t="e">
        <f t="shared" si="176"/>
        <v>#N/A</v>
      </c>
      <c r="Q218" s="25" t="e">
        <f t="shared" si="177"/>
        <v>#N/A</v>
      </c>
      <c r="R218" s="25" t="e">
        <f t="shared" si="178"/>
        <v>#N/A</v>
      </c>
      <c r="S218" s="25" t="e">
        <f t="shared" si="179"/>
        <v>#N/A</v>
      </c>
      <c r="T218" s="25" t="e">
        <f t="shared" si="180"/>
        <v>#N/A</v>
      </c>
      <c r="U218" s="25" t="e">
        <f t="shared" si="200"/>
        <v>#VALUE!</v>
      </c>
      <c r="V218" s="25" t="e">
        <f t="shared" si="201"/>
        <v>#VALUE!</v>
      </c>
      <c r="W218" s="25" t="e">
        <f t="shared" si="202"/>
        <v>#VALUE!</v>
      </c>
      <c r="X218" s="26"/>
      <c r="Y218" s="85" t="e">
        <f t="shared" si="181"/>
        <v>#N/A</v>
      </c>
      <c r="Z218" s="85" t="e">
        <f t="shared" si="182"/>
        <v>#N/A</v>
      </c>
      <c r="AA218" s="85" t="e">
        <f t="shared" si="183"/>
        <v>#N/A</v>
      </c>
      <c r="AB218" s="85" t="e">
        <f t="shared" si="184"/>
        <v>#N/A</v>
      </c>
      <c r="AC218" s="85" t="e">
        <f t="shared" si="185"/>
        <v>#N/A</v>
      </c>
      <c r="AD218" s="85" t="e">
        <f t="shared" si="186"/>
        <v>#N/A</v>
      </c>
      <c r="AE218" s="85" t="e">
        <f t="shared" si="187"/>
        <v>#N/A</v>
      </c>
      <c r="AF218" s="85" t="e">
        <f t="shared" si="188"/>
        <v>#N/A</v>
      </c>
      <c r="AG218" s="85" t="e">
        <f t="shared" si="189"/>
        <v>#N/A</v>
      </c>
      <c r="AH218" s="85" t="e">
        <f t="shared" si="190"/>
        <v>#N/A</v>
      </c>
      <c r="AI218" s="85" t="e">
        <f t="shared" si="191"/>
        <v>#N/A</v>
      </c>
      <c r="AJ218" s="85" t="e">
        <f t="shared" si="192"/>
        <v>#N/A</v>
      </c>
      <c r="AK218" s="85" t="e">
        <f t="shared" si="203"/>
        <v>#VALUE!</v>
      </c>
      <c r="AL218" s="85" t="e">
        <f t="shared" si="204"/>
        <v>#VALUE!</v>
      </c>
      <c r="AM218" s="85" t="e">
        <f t="shared" si="205"/>
        <v>#VALUE!</v>
      </c>
      <c r="AN218" s="85" t="e">
        <f t="shared" si="206"/>
        <v>#N/A</v>
      </c>
      <c r="AO218" s="85" t="e">
        <f t="shared" si="193"/>
        <v>#N/A</v>
      </c>
      <c r="AP218" s="85" t="e">
        <f t="shared" si="194"/>
        <v>#N/A</v>
      </c>
      <c r="AQ218" s="85" t="e">
        <f t="shared" si="195"/>
        <v>#N/A</v>
      </c>
      <c r="AR218" s="85" t="e">
        <f t="shared" si="196"/>
        <v>#N/A</v>
      </c>
      <c r="AS218" s="85" t="e">
        <f t="shared" si="197"/>
        <v>#N/A</v>
      </c>
      <c r="AT218" s="85" t="e">
        <f t="shared" si="198"/>
        <v>#N/A</v>
      </c>
      <c r="AU218" s="85" t="e">
        <f t="shared" si="207"/>
        <v>#VALUE!</v>
      </c>
      <c r="AV218" s="85" t="e">
        <f t="shared" si="208"/>
        <v>#VALUE!</v>
      </c>
      <c r="AW218" s="85" t="e">
        <f t="shared" si="209"/>
        <v>#VALUE!</v>
      </c>
      <c r="AX218" s="25" t="e">
        <f t="shared" si="210"/>
        <v>#VALUE!</v>
      </c>
      <c r="AY218" s="25">
        <f t="shared" si="171"/>
        <v>1.0169999999999999</v>
      </c>
      <c r="AZ218" s="55" t="e">
        <f t="shared" si="211"/>
        <v>#DIV/0!</v>
      </c>
    </row>
    <row r="219" spans="3:52">
      <c r="C219" s="4"/>
      <c r="D219" s="4"/>
      <c r="E219" s="4"/>
      <c r="F219" s="4"/>
      <c r="G219" s="55">
        <f t="shared" si="172"/>
        <v>-1.1208741258741391E-2</v>
      </c>
      <c r="H219" s="26"/>
      <c r="I219" s="25">
        <f>'Randament Mammo'!$I$18-4.5</f>
        <v>61.5</v>
      </c>
      <c r="J219" s="26"/>
      <c r="K219" s="25">
        <f t="shared" si="199"/>
        <v>0</v>
      </c>
      <c r="L219" s="25" t="e">
        <f>VLOOKUP(E219,'Tabele aux MGD'!B209:F219,IF(_CTF="Mo/Mo",2,IF(_CTF="Mo/Rh",3,IF(_CTF="Rh/Rh",4,5))),0)</f>
        <v>#N/A</v>
      </c>
      <c r="M219" s="25" t="e">
        <f t="shared" si="173"/>
        <v>#N/A</v>
      </c>
      <c r="N219" s="25" t="e">
        <f t="shared" si="174"/>
        <v>#N/A</v>
      </c>
      <c r="O219" s="25" t="e">
        <f t="shared" si="175"/>
        <v>#N/A</v>
      </c>
      <c r="P219" s="25" t="e">
        <f t="shared" si="176"/>
        <v>#N/A</v>
      </c>
      <c r="Q219" s="25" t="e">
        <f t="shared" si="177"/>
        <v>#N/A</v>
      </c>
      <c r="R219" s="25" t="e">
        <f t="shared" si="178"/>
        <v>#N/A</v>
      </c>
      <c r="S219" s="25" t="e">
        <f t="shared" si="179"/>
        <v>#N/A</v>
      </c>
      <c r="T219" s="25" t="e">
        <f t="shared" si="180"/>
        <v>#N/A</v>
      </c>
      <c r="U219" s="25" t="e">
        <f t="shared" si="200"/>
        <v>#VALUE!</v>
      </c>
      <c r="V219" s="25" t="e">
        <f t="shared" si="201"/>
        <v>#VALUE!</v>
      </c>
      <c r="W219" s="25" t="e">
        <f t="shared" si="202"/>
        <v>#VALUE!</v>
      </c>
      <c r="X219" s="26"/>
      <c r="Y219" s="85" t="e">
        <f t="shared" si="181"/>
        <v>#N/A</v>
      </c>
      <c r="Z219" s="85" t="e">
        <f t="shared" si="182"/>
        <v>#N/A</v>
      </c>
      <c r="AA219" s="85" t="e">
        <f t="shared" si="183"/>
        <v>#N/A</v>
      </c>
      <c r="AB219" s="85" t="e">
        <f t="shared" si="184"/>
        <v>#N/A</v>
      </c>
      <c r="AC219" s="85" t="e">
        <f t="shared" si="185"/>
        <v>#N/A</v>
      </c>
      <c r="AD219" s="85" t="e">
        <f t="shared" si="186"/>
        <v>#N/A</v>
      </c>
      <c r="AE219" s="85" t="e">
        <f t="shared" si="187"/>
        <v>#N/A</v>
      </c>
      <c r="AF219" s="85" t="e">
        <f t="shared" si="188"/>
        <v>#N/A</v>
      </c>
      <c r="AG219" s="85" t="e">
        <f t="shared" si="189"/>
        <v>#N/A</v>
      </c>
      <c r="AH219" s="85" t="e">
        <f t="shared" si="190"/>
        <v>#N/A</v>
      </c>
      <c r="AI219" s="85" t="e">
        <f t="shared" si="191"/>
        <v>#N/A</v>
      </c>
      <c r="AJ219" s="85" t="e">
        <f t="shared" si="192"/>
        <v>#N/A</v>
      </c>
      <c r="AK219" s="85" t="e">
        <f t="shared" si="203"/>
        <v>#VALUE!</v>
      </c>
      <c r="AL219" s="85" t="e">
        <f t="shared" si="204"/>
        <v>#VALUE!</v>
      </c>
      <c r="AM219" s="85" t="e">
        <f t="shared" si="205"/>
        <v>#VALUE!</v>
      </c>
      <c r="AN219" s="85" t="e">
        <f t="shared" si="206"/>
        <v>#N/A</v>
      </c>
      <c r="AO219" s="85" t="e">
        <f t="shared" si="193"/>
        <v>#N/A</v>
      </c>
      <c r="AP219" s="85" t="e">
        <f t="shared" si="194"/>
        <v>#N/A</v>
      </c>
      <c r="AQ219" s="85" t="e">
        <f t="shared" si="195"/>
        <v>#N/A</v>
      </c>
      <c r="AR219" s="85" t="e">
        <f t="shared" si="196"/>
        <v>#N/A</v>
      </c>
      <c r="AS219" s="85" t="e">
        <f t="shared" si="197"/>
        <v>#N/A</v>
      </c>
      <c r="AT219" s="85" t="e">
        <f t="shared" si="198"/>
        <v>#N/A</v>
      </c>
      <c r="AU219" s="85" t="e">
        <f t="shared" si="207"/>
        <v>#VALUE!</v>
      </c>
      <c r="AV219" s="85" t="e">
        <f t="shared" si="208"/>
        <v>#VALUE!</v>
      </c>
      <c r="AW219" s="85" t="e">
        <f t="shared" si="209"/>
        <v>#VALUE!</v>
      </c>
      <c r="AX219" s="25" t="e">
        <f t="shared" si="210"/>
        <v>#VALUE!</v>
      </c>
      <c r="AY219" s="25">
        <f t="shared" si="171"/>
        <v>1.0169999999999999</v>
      </c>
      <c r="AZ219" s="55" t="e">
        <f t="shared" si="211"/>
        <v>#DIV/0!</v>
      </c>
    </row>
    <row r="220" spans="3:52">
      <c r="C220" s="4"/>
      <c r="D220" s="4"/>
      <c r="E220" s="4"/>
      <c r="F220" s="4"/>
      <c r="G220" s="55">
        <f t="shared" si="172"/>
        <v>-1.1208741258741391E-2</v>
      </c>
      <c r="H220" s="26"/>
      <c r="I220" s="25">
        <f>'Randament Mammo'!$I$18-4.5</f>
        <v>61.5</v>
      </c>
      <c r="J220" s="26"/>
      <c r="K220" s="25">
        <f t="shared" si="199"/>
        <v>0</v>
      </c>
      <c r="L220" s="25" t="e">
        <f>VLOOKUP(E220,'Tabele aux MGD'!B210:F220,IF(_CTF="Mo/Mo",2,IF(_CTF="Mo/Rh",3,IF(_CTF="Rh/Rh",4,5))),0)</f>
        <v>#N/A</v>
      </c>
      <c r="M220" s="25" t="e">
        <f t="shared" si="173"/>
        <v>#N/A</v>
      </c>
      <c r="N220" s="25" t="e">
        <f t="shared" si="174"/>
        <v>#N/A</v>
      </c>
      <c r="O220" s="25" t="e">
        <f t="shared" si="175"/>
        <v>#N/A</v>
      </c>
      <c r="P220" s="25" t="e">
        <f t="shared" si="176"/>
        <v>#N/A</v>
      </c>
      <c r="Q220" s="25" t="e">
        <f t="shared" si="177"/>
        <v>#N/A</v>
      </c>
      <c r="R220" s="25" t="e">
        <f t="shared" si="178"/>
        <v>#N/A</v>
      </c>
      <c r="S220" s="25" t="e">
        <f t="shared" si="179"/>
        <v>#N/A</v>
      </c>
      <c r="T220" s="25" t="e">
        <f t="shared" si="180"/>
        <v>#N/A</v>
      </c>
      <c r="U220" s="25" t="e">
        <f t="shared" si="200"/>
        <v>#VALUE!</v>
      </c>
      <c r="V220" s="25" t="e">
        <f t="shared" si="201"/>
        <v>#VALUE!</v>
      </c>
      <c r="W220" s="25" t="e">
        <f t="shared" si="202"/>
        <v>#VALUE!</v>
      </c>
      <c r="X220" s="26"/>
      <c r="Y220" s="85" t="e">
        <f t="shared" si="181"/>
        <v>#N/A</v>
      </c>
      <c r="Z220" s="85" t="e">
        <f t="shared" si="182"/>
        <v>#N/A</v>
      </c>
      <c r="AA220" s="85" t="e">
        <f t="shared" si="183"/>
        <v>#N/A</v>
      </c>
      <c r="AB220" s="85" t="e">
        <f t="shared" si="184"/>
        <v>#N/A</v>
      </c>
      <c r="AC220" s="85" t="e">
        <f t="shared" si="185"/>
        <v>#N/A</v>
      </c>
      <c r="AD220" s="85" t="e">
        <f t="shared" si="186"/>
        <v>#N/A</v>
      </c>
      <c r="AE220" s="85" t="e">
        <f t="shared" si="187"/>
        <v>#N/A</v>
      </c>
      <c r="AF220" s="85" t="e">
        <f t="shared" si="188"/>
        <v>#N/A</v>
      </c>
      <c r="AG220" s="85" t="e">
        <f t="shared" si="189"/>
        <v>#N/A</v>
      </c>
      <c r="AH220" s="85" t="e">
        <f t="shared" si="190"/>
        <v>#N/A</v>
      </c>
      <c r="AI220" s="85" t="e">
        <f t="shared" si="191"/>
        <v>#N/A</v>
      </c>
      <c r="AJ220" s="85" t="e">
        <f t="shared" si="192"/>
        <v>#N/A</v>
      </c>
      <c r="AK220" s="85" t="e">
        <f t="shared" si="203"/>
        <v>#VALUE!</v>
      </c>
      <c r="AL220" s="85" t="e">
        <f t="shared" si="204"/>
        <v>#VALUE!</v>
      </c>
      <c r="AM220" s="85" t="e">
        <f t="shared" si="205"/>
        <v>#VALUE!</v>
      </c>
      <c r="AN220" s="85" t="e">
        <f t="shared" si="206"/>
        <v>#N/A</v>
      </c>
      <c r="AO220" s="85" t="e">
        <f t="shared" si="193"/>
        <v>#N/A</v>
      </c>
      <c r="AP220" s="85" t="e">
        <f t="shared" si="194"/>
        <v>#N/A</v>
      </c>
      <c r="AQ220" s="85" t="e">
        <f t="shared" si="195"/>
        <v>#N/A</v>
      </c>
      <c r="AR220" s="85" t="e">
        <f t="shared" si="196"/>
        <v>#N/A</v>
      </c>
      <c r="AS220" s="85" t="e">
        <f t="shared" si="197"/>
        <v>#N/A</v>
      </c>
      <c r="AT220" s="85" t="e">
        <f t="shared" si="198"/>
        <v>#N/A</v>
      </c>
      <c r="AU220" s="85" t="e">
        <f t="shared" si="207"/>
        <v>#VALUE!</v>
      </c>
      <c r="AV220" s="85" t="e">
        <f t="shared" si="208"/>
        <v>#VALUE!</v>
      </c>
      <c r="AW220" s="85" t="e">
        <f t="shared" si="209"/>
        <v>#VALUE!</v>
      </c>
      <c r="AX220" s="25" t="e">
        <f t="shared" si="210"/>
        <v>#VALUE!</v>
      </c>
      <c r="AY220" s="25">
        <f t="shared" si="171"/>
        <v>1.0169999999999999</v>
      </c>
      <c r="AZ220" s="55" t="e">
        <f t="shared" si="211"/>
        <v>#DIV/0!</v>
      </c>
    </row>
    <row r="221" spans="3:52">
      <c r="C221" s="4"/>
      <c r="D221" s="4"/>
      <c r="E221" s="4"/>
      <c r="F221" s="4"/>
      <c r="G221" s="55">
        <f t="shared" si="172"/>
        <v>-1.1208741258741391E-2</v>
      </c>
      <c r="H221" s="26"/>
      <c r="I221" s="25">
        <f>'Randament Mammo'!$I$18-4.5</f>
        <v>61.5</v>
      </c>
      <c r="J221" s="26"/>
      <c r="K221" s="25">
        <f t="shared" si="199"/>
        <v>0</v>
      </c>
      <c r="L221" s="25" t="e">
        <f>VLOOKUP(E221,'Tabele aux MGD'!B211:F221,IF(_CTF="Mo/Mo",2,IF(_CTF="Mo/Rh",3,IF(_CTF="Rh/Rh",4,5))),0)</f>
        <v>#N/A</v>
      </c>
      <c r="M221" s="25" t="e">
        <f t="shared" si="173"/>
        <v>#N/A</v>
      </c>
      <c r="N221" s="25" t="e">
        <f t="shared" si="174"/>
        <v>#N/A</v>
      </c>
      <c r="O221" s="25" t="e">
        <f t="shared" si="175"/>
        <v>#N/A</v>
      </c>
      <c r="P221" s="25" t="e">
        <f t="shared" si="176"/>
        <v>#N/A</v>
      </c>
      <c r="Q221" s="25" t="e">
        <f t="shared" si="177"/>
        <v>#N/A</v>
      </c>
      <c r="R221" s="25" t="e">
        <f t="shared" si="178"/>
        <v>#N/A</v>
      </c>
      <c r="S221" s="25" t="e">
        <f t="shared" si="179"/>
        <v>#N/A</v>
      </c>
      <c r="T221" s="25" t="e">
        <f t="shared" si="180"/>
        <v>#N/A</v>
      </c>
      <c r="U221" s="25" t="e">
        <f t="shared" si="200"/>
        <v>#VALUE!</v>
      </c>
      <c r="V221" s="25" t="e">
        <f t="shared" si="201"/>
        <v>#VALUE!</v>
      </c>
      <c r="W221" s="25" t="e">
        <f t="shared" si="202"/>
        <v>#VALUE!</v>
      </c>
      <c r="X221" s="26"/>
      <c r="Y221" s="85" t="e">
        <f t="shared" si="181"/>
        <v>#N/A</v>
      </c>
      <c r="Z221" s="85" t="e">
        <f t="shared" si="182"/>
        <v>#N/A</v>
      </c>
      <c r="AA221" s="85" t="e">
        <f t="shared" si="183"/>
        <v>#N/A</v>
      </c>
      <c r="AB221" s="85" t="e">
        <f t="shared" si="184"/>
        <v>#N/A</v>
      </c>
      <c r="AC221" s="85" t="e">
        <f t="shared" si="185"/>
        <v>#N/A</v>
      </c>
      <c r="AD221" s="85" t="e">
        <f t="shared" si="186"/>
        <v>#N/A</v>
      </c>
      <c r="AE221" s="85" t="e">
        <f t="shared" si="187"/>
        <v>#N/A</v>
      </c>
      <c r="AF221" s="85" t="e">
        <f t="shared" si="188"/>
        <v>#N/A</v>
      </c>
      <c r="AG221" s="85" t="e">
        <f t="shared" si="189"/>
        <v>#N/A</v>
      </c>
      <c r="AH221" s="85" t="e">
        <f t="shared" si="190"/>
        <v>#N/A</v>
      </c>
      <c r="AI221" s="85" t="e">
        <f t="shared" si="191"/>
        <v>#N/A</v>
      </c>
      <c r="AJ221" s="85" t="e">
        <f t="shared" si="192"/>
        <v>#N/A</v>
      </c>
      <c r="AK221" s="85" t="e">
        <f t="shared" si="203"/>
        <v>#VALUE!</v>
      </c>
      <c r="AL221" s="85" t="e">
        <f t="shared" si="204"/>
        <v>#VALUE!</v>
      </c>
      <c r="AM221" s="85" t="e">
        <f t="shared" si="205"/>
        <v>#VALUE!</v>
      </c>
      <c r="AN221" s="85" t="e">
        <f t="shared" si="206"/>
        <v>#N/A</v>
      </c>
      <c r="AO221" s="85" t="e">
        <f t="shared" si="193"/>
        <v>#N/A</v>
      </c>
      <c r="AP221" s="85" t="e">
        <f t="shared" si="194"/>
        <v>#N/A</v>
      </c>
      <c r="AQ221" s="85" t="e">
        <f t="shared" si="195"/>
        <v>#N/A</v>
      </c>
      <c r="AR221" s="85" t="e">
        <f t="shared" si="196"/>
        <v>#N/A</v>
      </c>
      <c r="AS221" s="85" t="e">
        <f t="shared" si="197"/>
        <v>#N/A</v>
      </c>
      <c r="AT221" s="85" t="e">
        <f t="shared" si="198"/>
        <v>#N/A</v>
      </c>
      <c r="AU221" s="85" t="e">
        <f t="shared" si="207"/>
        <v>#VALUE!</v>
      </c>
      <c r="AV221" s="85" t="e">
        <f t="shared" si="208"/>
        <v>#VALUE!</v>
      </c>
      <c r="AW221" s="85" t="e">
        <f t="shared" si="209"/>
        <v>#VALUE!</v>
      </c>
      <c r="AX221" s="25" t="e">
        <f t="shared" si="210"/>
        <v>#VALUE!</v>
      </c>
      <c r="AY221" s="25">
        <f t="shared" si="171"/>
        <v>1.0169999999999999</v>
      </c>
      <c r="AZ221" s="55" t="e">
        <f t="shared" si="211"/>
        <v>#DIV/0!</v>
      </c>
    </row>
    <row r="222" spans="3:52">
      <c r="C222" s="4"/>
      <c r="D222" s="4"/>
      <c r="E222" s="4"/>
      <c r="F222" s="4"/>
      <c r="G222" s="55">
        <f t="shared" si="172"/>
        <v>-1.1208741258741391E-2</v>
      </c>
      <c r="H222" s="26"/>
      <c r="I222" s="25">
        <f>'Randament Mammo'!$I$18-4.5</f>
        <v>61.5</v>
      </c>
      <c r="J222" s="26"/>
      <c r="K222" s="25">
        <f t="shared" si="199"/>
        <v>0</v>
      </c>
      <c r="L222" s="25" t="e">
        <f>VLOOKUP(E222,'Tabele aux MGD'!B212:F222,IF(_CTF="Mo/Mo",2,IF(_CTF="Mo/Rh",3,IF(_CTF="Rh/Rh",4,5))),0)</f>
        <v>#N/A</v>
      </c>
      <c r="M222" s="25" t="e">
        <f t="shared" si="173"/>
        <v>#N/A</v>
      </c>
      <c r="N222" s="25" t="e">
        <f t="shared" si="174"/>
        <v>#N/A</v>
      </c>
      <c r="O222" s="25" t="e">
        <f t="shared" si="175"/>
        <v>#N/A</v>
      </c>
      <c r="P222" s="25" t="e">
        <f t="shared" si="176"/>
        <v>#N/A</v>
      </c>
      <c r="Q222" s="25" t="e">
        <f t="shared" si="177"/>
        <v>#N/A</v>
      </c>
      <c r="R222" s="25" t="e">
        <f t="shared" si="178"/>
        <v>#N/A</v>
      </c>
      <c r="S222" s="25" t="e">
        <f t="shared" si="179"/>
        <v>#N/A</v>
      </c>
      <c r="T222" s="25" t="e">
        <f t="shared" si="180"/>
        <v>#N/A</v>
      </c>
      <c r="U222" s="25" t="e">
        <f t="shared" si="200"/>
        <v>#VALUE!</v>
      </c>
      <c r="V222" s="25" t="e">
        <f t="shared" si="201"/>
        <v>#VALUE!</v>
      </c>
      <c r="W222" s="25" t="e">
        <f t="shared" si="202"/>
        <v>#VALUE!</v>
      </c>
      <c r="X222" s="26"/>
      <c r="Y222" s="85" t="e">
        <f t="shared" si="181"/>
        <v>#N/A</v>
      </c>
      <c r="Z222" s="85" t="e">
        <f t="shared" si="182"/>
        <v>#N/A</v>
      </c>
      <c r="AA222" s="85" t="e">
        <f t="shared" si="183"/>
        <v>#N/A</v>
      </c>
      <c r="AB222" s="85" t="e">
        <f t="shared" si="184"/>
        <v>#N/A</v>
      </c>
      <c r="AC222" s="85" t="e">
        <f t="shared" si="185"/>
        <v>#N/A</v>
      </c>
      <c r="AD222" s="85" t="e">
        <f t="shared" si="186"/>
        <v>#N/A</v>
      </c>
      <c r="AE222" s="85" t="e">
        <f t="shared" si="187"/>
        <v>#N/A</v>
      </c>
      <c r="AF222" s="85" t="e">
        <f t="shared" si="188"/>
        <v>#N/A</v>
      </c>
      <c r="AG222" s="85" t="e">
        <f t="shared" si="189"/>
        <v>#N/A</v>
      </c>
      <c r="AH222" s="85" t="e">
        <f t="shared" si="190"/>
        <v>#N/A</v>
      </c>
      <c r="AI222" s="85" t="e">
        <f t="shared" si="191"/>
        <v>#N/A</v>
      </c>
      <c r="AJ222" s="85" t="e">
        <f t="shared" si="192"/>
        <v>#N/A</v>
      </c>
      <c r="AK222" s="85" t="e">
        <f t="shared" si="203"/>
        <v>#VALUE!</v>
      </c>
      <c r="AL222" s="85" t="e">
        <f t="shared" si="204"/>
        <v>#VALUE!</v>
      </c>
      <c r="AM222" s="85" t="e">
        <f t="shared" si="205"/>
        <v>#VALUE!</v>
      </c>
      <c r="AN222" s="85" t="e">
        <f t="shared" si="206"/>
        <v>#N/A</v>
      </c>
      <c r="AO222" s="85" t="e">
        <f t="shared" si="193"/>
        <v>#N/A</v>
      </c>
      <c r="AP222" s="85" t="e">
        <f t="shared" si="194"/>
        <v>#N/A</v>
      </c>
      <c r="AQ222" s="85" t="e">
        <f t="shared" si="195"/>
        <v>#N/A</v>
      </c>
      <c r="AR222" s="85" t="e">
        <f t="shared" si="196"/>
        <v>#N/A</v>
      </c>
      <c r="AS222" s="85" t="e">
        <f t="shared" si="197"/>
        <v>#N/A</v>
      </c>
      <c r="AT222" s="85" t="e">
        <f t="shared" si="198"/>
        <v>#N/A</v>
      </c>
      <c r="AU222" s="85" t="e">
        <f t="shared" si="207"/>
        <v>#VALUE!</v>
      </c>
      <c r="AV222" s="85" t="e">
        <f t="shared" si="208"/>
        <v>#VALUE!</v>
      </c>
      <c r="AW222" s="85" t="e">
        <f t="shared" si="209"/>
        <v>#VALUE!</v>
      </c>
      <c r="AX222" s="25" t="e">
        <f t="shared" si="210"/>
        <v>#VALUE!</v>
      </c>
      <c r="AY222" s="25">
        <f t="shared" si="171"/>
        <v>1.0169999999999999</v>
      </c>
      <c r="AZ222" s="55" t="e">
        <f t="shared" si="211"/>
        <v>#DIV/0!</v>
      </c>
    </row>
    <row r="223" spans="3:52">
      <c r="C223" s="4"/>
      <c r="D223" s="4"/>
      <c r="E223" s="4"/>
      <c r="F223" s="4"/>
      <c r="G223" s="55">
        <f t="shared" si="172"/>
        <v>-1.1208741258741391E-2</v>
      </c>
      <c r="H223" s="26"/>
      <c r="I223" s="25">
        <f>'Randament Mammo'!$I$18-4.5</f>
        <v>61.5</v>
      </c>
      <c r="J223" s="26"/>
      <c r="K223" s="25">
        <f t="shared" si="199"/>
        <v>0</v>
      </c>
      <c r="L223" s="25" t="e">
        <f>VLOOKUP(E223,'Tabele aux MGD'!B213:F223,IF(_CTF="Mo/Mo",2,IF(_CTF="Mo/Rh",3,IF(_CTF="Rh/Rh",4,5))),0)</f>
        <v>#N/A</v>
      </c>
      <c r="M223" s="25" t="e">
        <f t="shared" si="173"/>
        <v>#N/A</v>
      </c>
      <c r="N223" s="25" t="e">
        <f t="shared" si="174"/>
        <v>#N/A</v>
      </c>
      <c r="O223" s="25" t="e">
        <f t="shared" si="175"/>
        <v>#N/A</v>
      </c>
      <c r="P223" s="25" t="e">
        <f t="shared" si="176"/>
        <v>#N/A</v>
      </c>
      <c r="Q223" s="25" t="e">
        <f t="shared" si="177"/>
        <v>#N/A</v>
      </c>
      <c r="R223" s="25" t="e">
        <f t="shared" si="178"/>
        <v>#N/A</v>
      </c>
      <c r="S223" s="25" t="e">
        <f t="shared" si="179"/>
        <v>#N/A</v>
      </c>
      <c r="T223" s="25" t="e">
        <f t="shared" si="180"/>
        <v>#N/A</v>
      </c>
      <c r="U223" s="25" t="e">
        <f t="shared" si="200"/>
        <v>#VALUE!</v>
      </c>
      <c r="V223" s="25" t="e">
        <f t="shared" si="201"/>
        <v>#VALUE!</v>
      </c>
      <c r="W223" s="25" t="e">
        <f t="shared" si="202"/>
        <v>#VALUE!</v>
      </c>
      <c r="X223" s="26"/>
      <c r="Y223" s="85" t="e">
        <f t="shared" si="181"/>
        <v>#N/A</v>
      </c>
      <c r="Z223" s="85" t="e">
        <f t="shared" si="182"/>
        <v>#N/A</v>
      </c>
      <c r="AA223" s="85" t="e">
        <f t="shared" si="183"/>
        <v>#N/A</v>
      </c>
      <c r="AB223" s="85" t="e">
        <f t="shared" si="184"/>
        <v>#N/A</v>
      </c>
      <c r="AC223" s="85" t="e">
        <f t="shared" si="185"/>
        <v>#N/A</v>
      </c>
      <c r="AD223" s="85" t="e">
        <f t="shared" si="186"/>
        <v>#N/A</v>
      </c>
      <c r="AE223" s="85" t="e">
        <f t="shared" si="187"/>
        <v>#N/A</v>
      </c>
      <c r="AF223" s="85" t="e">
        <f t="shared" si="188"/>
        <v>#N/A</v>
      </c>
      <c r="AG223" s="85" t="e">
        <f t="shared" si="189"/>
        <v>#N/A</v>
      </c>
      <c r="AH223" s="85" t="e">
        <f t="shared" si="190"/>
        <v>#N/A</v>
      </c>
      <c r="AI223" s="85" t="e">
        <f t="shared" si="191"/>
        <v>#N/A</v>
      </c>
      <c r="AJ223" s="85" t="e">
        <f t="shared" si="192"/>
        <v>#N/A</v>
      </c>
      <c r="AK223" s="85" t="e">
        <f t="shared" si="203"/>
        <v>#VALUE!</v>
      </c>
      <c r="AL223" s="85" t="e">
        <f t="shared" si="204"/>
        <v>#VALUE!</v>
      </c>
      <c r="AM223" s="85" t="e">
        <f t="shared" si="205"/>
        <v>#VALUE!</v>
      </c>
      <c r="AN223" s="85" t="e">
        <f t="shared" si="206"/>
        <v>#N/A</v>
      </c>
      <c r="AO223" s="85" t="e">
        <f t="shared" si="193"/>
        <v>#N/A</v>
      </c>
      <c r="AP223" s="85" t="e">
        <f t="shared" si="194"/>
        <v>#N/A</v>
      </c>
      <c r="AQ223" s="85" t="e">
        <f t="shared" si="195"/>
        <v>#N/A</v>
      </c>
      <c r="AR223" s="85" t="e">
        <f t="shared" si="196"/>
        <v>#N/A</v>
      </c>
      <c r="AS223" s="85" t="e">
        <f t="shared" si="197"/>
        <v>#N/A</v>
      </c>
      <c r="AT223" s="85" t="e">
        <f t="shared" si="198"/>
        <v>#N/A</v>
      </c>
      <c r="AU223" s="85" t="e">
        <f t="shared" si="207"/>
        <v>#VALUE!</v>
      </c>
      <c r="AV223" s="85" t="e">
        <f t="shared" si="208"/>
        <v>#VALUE!</v>
      </c>
      <c r="AW223" s="85" t="e">
        <f t="shared" si="209"/>
        <v>#VALUE!</v>
      </c>
      <c r="AX223" s="25" t="e">
        <f t="shared" si="210"/>
        <v>#VALUE!</v>
      </c>
      <c r="AY223" s="25">
        <f t="shared" si="171"/>
        <v>1.0169999999999999</v>
      </c>
      <c r="AZ223" s="55" t="e">
        <f t="shared" si="211"/>
        <v>#DIV/0!</v>
      </c>
    </row>
    <row r="224" spans="3:52">
      <c r="C224" s="4"/>
      <c r="D224" s="4"/>
      <c r="E224" s="4"/>
      <c r="F224" s="4"/>
      <c r="G224" s="55">
        <f t="shared" si="172"/>
        <v>-1.1208741258741391E-2</v>
      </c>
      <c r="H224" s="26"/>
      <c r="I224" s="25">
        <f>'Randament Mammo'!$I$18-4.5</f>
        <v>61.5</v>
      </c>
      <c r="J224" s="26"/>
      <c r="K224" s="25">
        <f t="shared" si="199"/>
        <v>0</v>
      </c>
      <c r="L224" s="25" t="e">
        <f>VLOOKUP(E224,'Tabele aux MGD'!B214:F224,IF(_CTF="Mo/Mo",2,IF(_CTF="Mo/Rh",3,IF(_CTF="Rh/Rh",4,5))),0)</f>
        <v>#N/A</v>
      </c>
      <c r="M224" s="25" t="e">
        <f t="shared" si="173"/>
        <v>#N/A</v>
      </c>
      <c r="N224" s="25" t="e">
        <f t="shared" si="174"/>
        <v>#N/A</v>
      </c>
      <c r="O224" s="25" t="e">
        <f t="shared" si="175"/>
        <v>#N/A</v>
      </c>
      <c r="P224" s="25" t="e">
        <f t="shared" si="176"/>
        <v>#N/A</v>
      </c>
      <c r="Q224" s="25" t="e">
        <f t="shared" si="177"/>
        <v>#N/A</v>
      </c>
      <c r="R224" s="25" t="e">
        <f t="shared" si="178"/>
        <v>#N/A</v>
      </c>
      <c r="S224" s="25" t="e">
        <f t="shared" si="179"/>
        <v>#N/A</v>
      </c>
      <c r="T224" s="25" t="e">
        <f t="shared" si="180"/>
        <v>#N/A</v>
      </c>
      <c r="U224" s="25" t="e">
        <f t="shared" si="200"/>
        <v>#VALUE!</v>
      </c>
      <c r="V224" s="25" t="e">
        <f t="shared" si="201"/>
        <v>#VALUE!</v>
      </c>
      <c r="W224" s="25" t="e">
        <f t="shared" si="202"/>
        <v>#VALUE!</v>
      </c>
      <c r="X224" s="26"/>
      <c r="Y224" s="85" t="e">
        <f t="shared" si="181"/>
        <v>#N/A</v>
      </c>
      <c r="Z224" s="85" t="e">
        <f t="shared" si="182"/>
        <v>#N/A</v>
      </c>
      <c r="AA224" s="85" t="e">
        <f t="shared" si="183"/>
        <v>#N/A</v>
      </c>
      <c r="AB224" s="85" t="e">
        <f t="shared" si="184"/>
        <v>#N/A</v>
      </c>
      <c r="AC224" s="85" t="e">
        <f t="shared" si="185"/>
        <v>#N/A</v>
      </c>
      <c r="AD224" s="85" t="e">
        <f t="shared" si="186"/>
        <v>#N/A</v>
      </c>
      <c r="AE224" s="85" t="e">
        <f t="shared" si="187"/>
        <v>#N/A</v>
      </c>
      <c r="AF224" s="85" t="e">
        <f t="shared" si="188"/>
        <v>#N/A</v>
      </c>
      <c r="AG224" s="85" t="e">
        <f t="shared" si="189"/>
        <v>#N/A</v>
      </c>
      <c r="AH224" s="85" t="e">
        <f t="shared" si="190"/>
        <v>#N/A</v>
      </c>
      <c r="AI224" s="85" t="e">
        <f t="shared" si="191"/>
        <v>#N/A</v>
      </c>
      <c r="AJ224" s="85" t="e">
        <f t="shared" si="192"/>
        <v>#N/A</v>
      </c>
      <c r="AK224" s="85" t="e">
        <f t="shared" si="203"/>
        <v>#VALUE!</v>
      </c>
      <c r="AL224" s="85" t="e">
        <f t="shared" si="204"/>
        <v>#VALUE!</v>
      </c>
      <c r="AM224" s="85" t="e">
        <f t="shared" si="205"/>
        <v>#VALUE!</v>
      </c>
      <c r="AN224" s="85" t="e">
        <f t="shared" si="206"/>
        <v>#N/A</v>
      </c>
      <c r="AO224" s="85" t="e">
        <f t="shared" si="193"/>
        <v>#N/A</v>
      </c>
      <c r="AP224" s="85" t="e">
        <f t="shared" si="194"/>
        <v>#N/A</v>
      </c>
      <c r="AQ224" s="85" t="e">
        <f t="shared" si="195"/>
        <v>#N/A</v>
      </c>
      <c r="AR224" s="85" t="e">
        <f t="shared" si="196"/>
        <v>#N/A</v>
      </c>
      <c r="AS224" s="85" t="e">
        <f t="shared" si="197"/>
        <v>#N/A</v>
      </c>
      <c r="AT224" s="85" t="e">
        <f t="shared" si="198"/>
        <v>#N/A</v>
      </c>
      <c r="AU224" s="85" t="e">
        <f t="shared" si="207"/>
        <v>#VALUE!</v>
      </c>
      <c r="AV224" s="85" t="e">
        <f t="shared" si="208"/>
        <v>#VALUE!</v>
      </c>
      <c r="AW224" s="85" t="e">
        <f t="shared" si="209"/>
        <v>#VALUE!</v>
      </c>
      <c r="AX224" s="25" t="e">
        <f t="shared" si="210"/>
        <v>#VALUE!</v>
      </c>
      <c r="AY224" s="25">
        <f t="shared" si="171"/>
        <v>1.0169999999999999</v>
      </c>
      <c r="AZ224" s="55" t="e">
        <f t="shared" si="211"/>
        <v>#DIV/0!</v>
      </c>
    </row>
    <row r="225" spans="3:52">
      <c r="C225" s="4"/>
      <c r="D225" s="4"/>
      <c r="E225" s="4"/>
      <c r="F225" s="4"/>
      <c r="G225" s="55">
        <f t="shared" si="172"/>
        <v>-1.1208741258741391E-2</v>
      </c>
      <c r="H225" s="26"/>
      <c r="I225" s="25">
        <f>'Randament Mammo'!$I$18-4.5</f>
        <v>61.5</v>
      </c>
      <c r="J225" s="26"/>
      <c r="K225" s="25">
        <f t="shared" si="199"/>
        <v>0</v>
      </c>
      <c r="L225" s="25" t="e">
        <f>VLOOKUP(E225,'Tabele aux MGD'!B215:F225,IF(_CTF="Mo/Mo",2,IF(_CTF="Mo/Rh",3,IF(_CTF="Rh/Rh",4,5))),0)</f>
        <v>#N/A</v>
      </c>
      <c r="M225" s="25" t="e">
        <f t="shared" si="173"/>
        <v>#N/A</v>
      </c>
      <c r="N225" s="25" t="e">
        <f t="shared" si="174"/>
        <v>#N/A</v>
      </c>
      <c r="O225" s="25" t="e">
        <f t="shared" si="175"/>
        <v>#N/A</v>
      </c>
      <c r="P225" s="25" t="e">
        <f t="shared" si="176"/>
        <v>#N/A</v>
      </c>
      <c r="Q225" s="25" t="e">
        <f t="shared" si="177"/>
        <v>#N/A</v>
      </c>
      <c r="R225" s="25" t="e">
        <f t="shared" si="178"/>
        <v>#N/A</v>
      </c>
      <c r="S225" s="25" t="e">
        <f t="shared" si="179"/>
        <v>#N/A</v>
      </c>
      <c r="T225" s="25" t="e">
        <f t="shared" si="180"/>
        <v>#N/A</v>
      </c>
      <c r="U225" s="25" t="e">
        <f t="shared" si="200"/>
        <v>#VALUE!</v>
      </c>
      <c r="V225" s="25" t="e">
        <f t="shared" si="201"/>
        <v>#VALUE!</v>
      </c>
      <c r="W225" s="25" t="e">
        <f t="shared" si="202"/>
        <v>#VALUE!</v>
      </c>
      <c r="X225" s="26"/>
      <c r="Y225" s="85" t="e">
        <f t="shared" si="181"/>
        <v>#N/A</v>
      </c>
      <c r="Z225" s="85" t="e">
        <f t="shared" si="182"/>
        <v>#N/A</v>
      </c>
      <c r="AA225" s="85" t="e">
        <f t="shared" si="183"/>
        <v>#N/A</v>
      </c>
      <c r="AB225" s="85" t="e">
        <f t="shared" si="184"/>
        <v>#N/A</v>
      </c>
      <c r="AC225" s="85" t="e">
        <f t="shared" si="185"/>
        <v>#N/A</v>
      </c>
      <c r="AD225" s="85" t="e">
        <f t="shared" si="186"/>
        <v>#N/A</v>
      </c>
      <c r="AE225" s="85" t="e">
        <f t="shared" si="187"/>
        <v>#N/A</v>
      </c>
      <c r="AF225" s="85" t="e">
        <f t="shared" si="188"/>
        <v>#N/A</v>
      </c>
      <c r="AG225" s="85" t="e">
        <f t="shared" si="189"/>
        <v>#N/A</v>
      </c>
      <c r="AH225" s="85" t="e">
        <f t="shared" si="190"/>
        <v>#N/A</v>
      </c>
      <c r="AI225" s="85" t="e">
        <f t="shared" si="191"/>
        <v>#N/A</v>
      </c>
      <c r="AJ225" s="85" t="e">
        <f t="shared" si="192"/>
        <v>#N/A</v>
      </c>
      <c r="AK225" s="85" t="e">
        <f t="shared" si="203"/>
        <v>#VALUE!</v>
      </c>
      <c r="AL225" s="85" t="e">
        <f t="shared" si="204"/>
        <v>#VALUE!</v>
      </c>
      <c r="AM225" s="85" t="e">
        <f t="shared" si="205"/>
        <v>#VALUE!</v>
      </c>
      <c r="AN225" s="85" t="e">
        <f t="shared" si="206"/>
        <v>#N/A</v>
      </c>
      <c r="AO225" s="85" t="e">
        <f t="shared" si="193"/>
        <v>#N/A</v>
      </c>
      <c r="AP225" s="85" t="e">
        <f t="shared" si="194"/>
        <v>#N/A</v>
      </c>
      <c r="AQ225" s="85" t="e">
        <f t="shared" si="195"/>
        <v>#N/A</v>
      </c>
      <c r="AR225" s="85" t="e">
        <f t="shared" si="196"/>
        <v>#N/A</v>
      </c>
      <c r="AS225" s="85" t="e">
        <f t="shared" si="197"/>
        <v>#N/A</v>
      </c>
      <c r="AT225" s="85" t="e">
        <f t="shared" si="198"/>
        <v>#N/A</v>
      </c>
      <c r="AU225" s="85" t="e">
        <f t="shared" si="207"/>
        <v>#VALUE!</v>
      </c>
      <c r="AV225" s="85" t="e">
        <f t="shared" si="208"/>
        <v>#VALUE!</v>
      </c>
      <c r="AW225" s="85" t="e">
        <f t="shared" si="209"/>
        <v>#VALUE!</v>
      </c>
      <c r="AX225" s="25" t="e">
        <f t="shared" si="210"/>
        <v>#VALUE!</v>
      </c>
      <c r="AY225" s="25">
        <f t="shared" si="171"/>
        <v>1.0169999999999999</v>
      </c>
      <c r="AZ225" s="55" t="e">
        <f t="shared" si="211"/>
        <v>#DIV/0!</v>
      </c>
    </row>
    <row r="226" spans="3:52">
      <c r="C226" s="4"/>
      <c r="D226" s="4"/>
      <c r="E226" s="4"/>
      <c r="F226" s="4"/>
      <c r="G226" s="55">
        <f t="shared" si="172"/>
        <v>-1.1208741258741391E-2</v>
      </c>
      <c r="H226" s="26"/>
      <c r="I226" s="25">
        <f>'Randament Mammo'!$I$18-4.5</f>
        <v>61.5</v>
      </c>
      <c r="J226" s="26"/>
      <c r="K226" s="25">
        <f t="shared" si="199"/>
        <v>0</v>
      </c>
      <c r="L226" s="25" t="e">
        <f>VLOOKUP(E226,'Tabele aux MGD'!B216:F226,IF(_CTF="Mo/Mo",2,IF(_CTF="Mo/Rh",3,IF(_CTF="Rh/Rh",4,5))),0)</f>
        <v>#N/A</v>
      </c>
      <c r="M226" s="25" t="e">
        <f t="shared" si="173"/>
        <v>#N/A</v>
      </c>
      <c r="N226" s="25" t="e">
        <f t="shared" si="174"/>
        <v>#N/A</v>
      </c>
      <c r="O226" s="25" t="e">
        <f t="shared" si="175"/>
        <v>#N/A</v>
      </c>
      <c r="P226" s="25" t="e">
        <f t="shared" si="176"/>
        <v>#N/A</v>
      </c>
      <c r="Q226" s="25" t="e">
        <f t="shared" si="177"/>
        <v>#N/A</v>
      </c>
      <c r="R226" s="25" t="e">
        <f t="shared" si="178"/>
        <v>#N/A</v>
      </c>
      <c r="S226" s="25" t="e">
        <f t="shared" si="179"/>
        <v>#N/A</v>
      </c>
      <c r="T226" s="25" t="e">
        <f t="shared" si="180"/>
        <v>#N/A</v>
      </c>
      <c r="U226" s="25" t="e">
        <f t="shared" si="200"/>
        <v>#VALUE!</v>
      </c>
      <c r="V226" s="25" t="e">
        <f t="shared" si="201"/>
        <v>#VALUE!</v>
      </c>
      <c r="W226" s="25" t="e">
        <f t="shared" si="202"/>
        <v>#VALUE!</v>
      </c>
      <c r="X226" s="26"/>
      <c r="Y226" s="85" t="e">
        <f t="shared" si="181"/>
        <v>#N/A</v>
      </c>
      <c r="Z226" s="85" t="e">
        <f t="shared" si="182"/>
        <v>#N/A</v>
      </c>
      <c r="AA226" s="85" t="e">
        <f t="shared" si="183"/>
        <v>#N/A</v>
      </c>
      <c r="AB226" s="85" t="e">
        <f t="shared" si="184"/>
        <v>#N/A</v>
      </c>
      <c r="AC226" s="85" t="e">
        <f t="shared" si="185"/>
        <v>#N/A</v>
      </c>
      <c r="AD226" s="85" t="e">
        <f t="shared" si="186"/>
        <v>#N/A</v>
      </c>
      <c r="AE226" s="85" t="e">
        <f t="shared" si="187"/>
        <v>#N/A</v>
      </c>
      <c r="AF226" s="85" t="e">
        <f t="shared" si="188"/>
        <v>#N/A</v>
      </c>
      <c r="AG226" s="85" t="e">
        <f t="shared" si="189"/>
        <v>#N/A</v>
      </c>
      <c r="AH226" s="85" t="e">
        <f t="shared" si="190"/>
        <v>#N/A</v>
      </c>
      <c r="AI226" s="85" t="e">
        <f t="shared" si="191"/>
        <v>#N/A</v>
      </c>
      <c r="AJ226" s="85" t="e">
        <f t="shared" si="192"/>
        <v>#N/A</v>
      </c>
      <c r="AK226" s="85" t="e">
        <f t="shared" si="203"/>
        <v>#VALUE!</v>
      </c>
      <c r="AL226" s="85" t="e">
        <f t="shared" si="204"/>
        <v>#VALUE!</v>
      </c>
      <c r="AM226" s="85" t="e">
        <f t="shared" si="205"/>
        <v>#VALUE!</v>
      </c>
      <c r="AN226" s="85" t="e">
        <f t="shared" si="206"/>
        <v>#N/A</v>
      </c>
      <c r="AO226" s="85" t="e">
        <f t="shared" si="193"/>
        <v>#N/A</v>
      </c>
      <c r="AP226" s="85" t="e">
        <f t="shared" si="194"/>
        <v>#N/A</v>
      </c>
      <c r="AQ226" s="85" t="e">
        <f t="shared" si="195"/>
        <v>#N/A</v>
      </c>
      <c r="AR226" s="85" t="e">
        <f t="shared" si="196"/>
        <v>#N/A</v>
      </c>
      <c r="AS226" s="85" t="e">
        <f t="shared" si="197"/>
        <v>#N/A</v>
      </c>
      <c r="AT226" s="85" t="e">
        <f t="shared" si="198"/>
        <v>#N/A</v>
      </c>
      <c r="AU226" s="85" t="e">
        <f t="shared" si="207"/>
        <v>#VALUE!</v>
      </c>
      <c r="AV226" s="85" t="e">
        <f t="shared" si="208"/>
        <v>#VALUE!</v>
      </c>
      <c r="AW226" s="85" t="e">
        <f t="shared" si="209"/>
        <v>#VALUE!</v>
      </c>
      <c r="AX226" s="25" t="e">
        <f t="shared" si="210"/>
        <v>#VALUE!</v>
      </c>
      <c r="AY226" s="25">
        <f t="shared" si="171"/>
        <v>1.0169999999999999</v>
      </c>
      <c r="AZ226" s="55" t="e">
        <f t="shared" si="211"/>
        <v>#DIV/0!</v>
      </c>
    </row>
    <row r="227" spans="3:52">
      <c r="C227" s="4"/>
      <c r="D227" s="4"/>
      <c r="E227" s="4"/>
      <c r="F227" s="4"/>
      <c r="G227" s="55">
        <f t="shared" si="172"/>
        <v>-1.1208741258741391E-2</v>
      </c>
      <c r="H227" s="26"/>
      <c r="I227" s="25">
        <f>'Randament Mammo'!$I$18-4.5</f>
        <v>61.5</v>
      </c>
      <c r="J227" s="26"/>
      <c r="K227" s="25">
        <f t="shared" si="199"/>
        <v>0</v>
      </c>
      <c r="L227" s="25" t="e">
        <f>VLOOKUP(E227,'Tabele aux MGD'!B217:F227,IF(_CTF="Mo/Mo",2,IF(_CTF="Mo/Rh",3,IF(_CTF="Rh/Rh",4,5))),0)</f>
        <v>#N/A</v>
      </c>
      <c r="M227" s="25" t="e">
        <f t="shared" si="173"/>
        <v>#N/A</v>
      </c>
      <c r="N227" s="25" t="e">
        <f t="shared" si="174"/>
        <v>#N/A</v>
      </c>
      <c r="O227" s="25" t="e">
        <f t="shared" si="175"/>
        <v>#N/A</v>
      </c>
      <c r="P227" s="25" t="e">
        <f t="shared" si="176"/>
        <v>#N/A</v>
      </c>
      <c r="Q227" s="25" t="e">
        <f t="shared" si="177"/>
        <v>#N/A</v>
      </c>
      <c r="R227" s="25" t="e">
        <f t="shared" si="178"/>
        <v>#N/A</v>
      </c>
      <c r="S227" s="25" t="e">
        <f t="shared" si="179"/>
        <v>#N/A</v>
      </c>
      <c r="T227" s="25" t="e">
        <f t="shared" si="180"/>
        <v>#N/A</v>
      </c>
      <c r="U227" s="25" t="e">
        <f t="shared" si="200"/>
        <v>#VALUE!</v>
      </c>
      <c r="V227" s="25" t="e">
        <f t="shared" si="201"/>
        <v>#VALUE!</v>
      </c>
      <c r="W227" s="25" t="e">
        <f t="shared" si="202"/>
        <v>#VALUE!</v>
      </c>
      <c r="X227" s="26"/>
      <c r="Y227" s="85" t="e">
        <f t="shared" si="181"/>
        <v>#N/A</v>
      </c>
      <c r="Z227" s="85" t="e">
        <f t="shared" si="182"/>
        <v>#N/A</v>
      </c>
      <c r="AA227" s="85" t="e">
        <f t="shared" si="183"/>
        <v>#N/A</v>
      </c>
      <c r="AB227" s="85" t="e">
        <f t="shared" si="184"/>
        <v>#N/A</v>
      </c>
      <c r="AC227" s="85" t="e">
        <f t="shared" si="185"/>
        <v>#N/A</v>
      </c>
      <c r="AD227" s="85" t="e">
        <f t="shared" si="186"/>
        <v>#N/A</v>
      </c>
      <c r="AE227" s="85" t="e">
        <f t="shared" si="187"/>
        <v>#N/A</v>
      </c>
      <c r="AF227" s="85" t="e">
        <f t="shared" si="188"/>
        <v>#N/A</v>
      </c>
      <c r="AG227" s="85" t="e">
        <f t="shared" si="189"/>
        <v>#N/A</v>
      </c>
      <c r="AH227" s="85" t="e">
        <f t="shared" si="190"/>
        <v>#N/A</v>
      </c>
      <c r="AI227" s="85" t="e">
        <f t="shared" si="191"/>
        <v>#N/A</v>
      </c>
      <c r="AJ227" s="85" t="e">
        <f t="shared" si="192"/>
        <v>#N/A</v>
      </c>
      <c r="AK227" s="85" t="e">
        <f t="shared" si="203"/>
        <v>#VALUE!</v>
      </c>
      <c r="AL227" s="85" t="e">
        <f t="shared" si="204"/>
        <v>#VALUE!</v>
      </c>
      <c r="AM227" s="85" t="e">
        <f t="shared" si="205"/>
        <v>#VALUE!</v>
      </c>
      <c r="AN227" s="85" t="e">
        <f t="shared" si="206"/>
        <v>#N/A</v>
      </c>
      <c r="AO227" s="85" t="e">
        <f t="shared" si="193"/>
        <v>#N/A</v>
      </c>
      <c r="AP227" s="85" t="e">
        <f t="shared" si="194"/>
        <v>#N/A</v>
      </c>
      <c r="AQ227" s="85" t="e">
        <f t="shared" si="195"/>
        <v>#N/A</v>
      </c>
      <c r="AR227" s="85" t="e">
        <f t="shared" si="196"/>
        <v>#N/A</v>
      </c>
      <c r="AS227" s="85" t="e">
        <f t="shared" si="197"/>
        <v>#N/A</v>
      </c>
      <c r="AT227" s="85" t="e">
        <f t="shared" si="198"/>
        <v>#N/A</v>
      </c>
      <c r="AU227" s="85" t="e">
        <f t="shared" si="207"/>
        <v>#VALUE!</v>
      </c>
      <c r="AV227" s="85" t="e">
        <f t="shared" si="208"/>
        <v>#VALUE!</v>
      </c>
      <c r="AW227" s="85" t="e">
        <f t="shared" si="209"/>
        <v>#VALUE!</v>
      </c>
      <c r="AX227" s="25" t="e">
        <f t="shared" si="210"/>
        <v>#VALUE!</v>
      </c>
      <c r="AY227" s="25">
        <f t="shared" si="171"/>
        <v>1.0169999999999999</v>
      </c>
      <c r="AZ227" s="55" t="e">
        <f t="shared" si="211"/>
        <v>#DIV/0!</v>
      </c>
    </row>
    <row r="228" spans="3:52">
      <c r="C228" s="4"/>
      <c r="D228" s="4"/>
      <c r="E228" s="4"/>
      <c r="F228" s="4"/>
      <c r="G228" s="55">
        <f t="shared" si="172"/>
        <v>-1.1208741258741391E-2</v>
      </c>
      <c r="H228" s="26"/>
      <c r="I228" s="25">
        <f>'Randament Mammo'!$I$18-4.5</f>
        <v>61.5</v>
      </c>
      <c r="J228" s="26"/>
      <c r="K228" s="25">
        <f t="shared" si="199"/>
        <v>0</v>
      </c>
      <c r="L228" s="25" t="e">
        <f>VLOOKUP(E228,'Tabele aux MGD'!B218:F228,IF(_CTF="Mo/Mo",2,IF(_CTF="Mo/Rh",3,IF(_CTF="Rh/Rh",4,5))),0)</f>
        <v>#N/A</v>
      </c>
      <c r="M228" s="25" t="e">
        <f t="shared" si="173"/>
        <v>#N/A</v>
      </c>
      <c r="N228" s="25" t="e">
        <f t="shared" si="174"/>
        <v>#N/A</v>
      </c>
      <c r="O228" s="25" t="e">
        <f t="shared" si="175"/>
        <v>#N/A</v>
      </c>
      <c r="P228" s="25" t="e">
        <f t="shared" si="176"/>
        <v>#N/A</v>
      </c>
      <c r="Q228" s="25" t="e">
        <f t="shared" si="177"/>
        <v>#N/A</v>
      </c>
      <c r="R228" s="25" t="e">
        <f t="shared" si="178"/>
        <v>#N/A</v>
      </c>
      <c r="S228" s="25" t="e">
        <f t="shared" si="179"/>
        <v>#N/A</v>
      </c>
      <c r="T228" s="25" t="e">
        <f t="shared" si="180"/>
        <v>#N/A</v>
      </c>
      <c r="U228" s="25" t="e">
        <f t="shared" si="200"/>
        <v>#VALUE!</v>
      </c>
      <c r="V228" s="25" t="e">
        <f t="shared" si="201"/>
        <v>#VALUE!</v>
      </c>
      <c r="W228" s="25" t="e">
        <f t="shared" si="202"/>
        <v>#VALUE!</v>
      </c>
      <c r="X228" s="26"/>
      <c r="Y228" s="85" t="e">
        <f t="shared" si="181"/>
        <v>#N/A</v>
      </c>
      <c r="Z228" s="85" t="e">
        <f t="shared" si="182"/>
        <v>#N/A</v>
      </c>
      <c r="AA228" s="85" t="e">
        <f t="shared" si="183"/>
        <v>#N/A</v>
      </c>
      <c r="AB228" s="85" t="e">
        <f t="shared" si="184"/>
        <v>#N/A</v>
      </c>
      <c r="AC228" s="85" t="e">
        <f t="shared" si="185"/>
        <v>#N/A</v>
      </c>
      <c r="AD228" s="85" t="e">
        <f t="shared" si="186"/>
        <v>#N/A</v>
      </c>
      <c r="AE228" s="85" t="e">
        <f t="shared" si="187"/>
        <v>#N/A</v>
      </c>
      <c r="AF228" s="85" t="e">
        <f t="shared" si="188"/>
        <v>#N/A</v>
      </c>
      <c r="AG228" s="85" t="e">
        <f t="shared" si="189"/>
        <v>#N/A</v>
      </c>
      <c r="AH228" s="85" t="e">
        <f t="shared" si="190"/>
        <v>#N/A</v>
      </c>
      <c r="AI228" s="85" t="e">
        <f t="shared" si="191"/>
        <v>#N/A</v>
      </c>
      <c r="AJ228" s="85" t="e">
        <f t="shared" si="192"/>
        <v>#N/A</v>
      </c>
      <c r="AK228" s="85" t="e">
        <f t="shared" si="203"/>
        <v>#VALUE!</v>
      </c>
      <c r="AL228" s="85" t="e">
        <f t="shared" si="204"/>
        <v>#VALUE!</v>
      </c>
      <c r="AM228" s="85" t="e">
        <f t="shared" si="205"/>
        <v>#VALUE!</v>
      </c>
      <c r="AN228" s="85" t="e">
        <f t="shared" si="206"/>
        <v>#N/A</v>
      </c>
      <c r="AO228" s="85" t="e">
        <f t="shared" si="193"/>
        <v>#N/A</v>
      </c>
      <c r="AP228" s="85" t="e">
        <f t="shared" si="194"/>
        <v>#N/A</v>
      </c>
      <c r="AQ228" s="85" t="e">
        <f t="shared" si="195"/>
        <v>#N/A</v>
      </c>
      <c r="AR228" s="85" t="e">
        <f t="shared" si="196"/>
        <v>#N/A</v>
      </c>
      <c r="AS228" s="85" t="e">
        <f t="shared" si="197"/>
        <v>#N/A</v>
      </c>
      <c r="AT228" s="85" t="e">
        <f t="shared" si="198"/>
        <v>#N/A</v>
      </c>
      <c r="AU228" s="85" t="e">
        <f t="shared" si="207"/>
        <v>#VALUE!</v>
      </c>
      <c r="AV228" s="85" t="e">
        <f t="shared" si="208"/>
        <v>#VALUE!</v>
      </c>
      <c r="AW228" s="85" t="e">
        <f t="shared" si="209"/>
        <v>#VALUE!</v>
      </c>
      <c r="AX228" s="25" t="e">
        <f t="shared" si="210"/>
        <v>#VALUE!</v>
      </c>
      <c r="AY228" s="25">
        <f t="shared" si="171"/>
        <v>1.0169999999999999</v>
      </c>
      <c r="AZ228" s="55" t="e">
        <f t="shared" si="211"/>
        <v>#DIV/0!</v>
      </c>
    </row>
    <row r="229" spans="3:52">
      <c r="C229" s="4"/>
      <c r="D229" s="4"/>
      <c r="E229" s="4"/>
      <c r="F229" s="4"/>
      <c r="G229" s="55">
        <f t="shared" si="172"/>
        <v>-1.1208741258741391E-2</v>
      </c>
      <c r="H229" s="26"/>
      <c r="I229" s="25">
        <f>'Randament Mammo'!$I$18-4.5</f>
        <v>61.5</v>
      </c>
      <c r="J229" s="26"/>
      <c r="K229" s="25">
        <f t="shared" si="199"/>
        <v>0</v>
      </c>
      <c r="L229" s="25" t="e">
        <f>VLOOKUP(E229,'Tabele aux MGD'!B219:F229,IF(_CTF="Mo/Mo",2,IF(_CTF="Mo/Rh",3,IF(_CTF="Rh/Rh",4,5))),0)</f>
        <v>#N/A</v>
      </c>
      <c r="M229" s="25" t="e">
        <f t="shared" si="173"/>
        <v>#N/A</v>
      </c>
      <c r="N229" s="25" t="e">
        <f t="shared" si="174"/>
        <v>#N/A</v>
      </c>
      <c r="O229" s="25" t="e">
        <f t="shared" si="175"/>
        <v>#N/A</v>
      </c>
      <c r="P229" s="25" t="e">
        <f t="shared" si="176"/>
        <v>#N/A</v>
      </c>
      <c r="Q229" s="25" t="e">
        <f t="shared" si="177"/>
        <v>#N/A</v>
      </c>
      <c r="R229" s="25" t="e">
        <f t="shared" si="178"/>
        <v>#N/A</v>
      </c>
      <c r="S229" s="25" t="e">
        <f t="shared" si="179"/>
        <v>#N/A</v>
      </c>
      <c r="T229" s="25" t="e">
        <f t="shared" si="180"/>
        <v>#N/A</v>
      </c>
      <c r="U229" s="25" t="e">
        <f t="shared" si="200"/>
        <v>#VALUE!</v>
      </c>
      <c r="V229" s="25" t="e">
        <f t="shared" si="201"/>
        <v>#VALUE!</v>
      </c>
      <c r="W229" s="25" t="e">
        <f t="shared" si="202"/>
        <v>#VALUE!</v>
      </c>
      <c r="X229" s="26"/>
      <c r="Y229" s="85" t="e">
        <f t="shared" si="181"/>
        <v>#N/A</v>
      </c>
      <c r="Z229" s="85" t="e">
        <f t="shared" si="182"/>
        <v>#N/A</v>
      </c>
      <c r="AA229" s="85" t="e">
        <f t="shared" si="183"/>
        <v>#N/A</v>
      </c>
      <c r="AB229" s="85" t="e">
        <f t="shared" si="184"/>
        <v>#N/A</v>
      </c>
      <c r="AC229" s="85" t="e">
        <f t="shared" si="185"/>
        <v>#N/A</v>
      </c>
      <c r="AD229" s="85" t="e">
        <f t="shared" si="186"/>
        <v>#N/A</v>
      </c>
      <c r="AE229" s="85" t="e">
        <f t="shared" si="187"/>
        <v>#N/A</v>
      </c>
      <c r="AF229" s="85" t="e">
        <f t="shared" si="188"/>
        <v>#N/A</v>
      </c>
      <c r="AG229" s="85" t="e">
        <f t="shared" si="189"/>
        <v>#N/A</v>
      </c>
      <c r="AH229" s="85" t="e">
        <f t="shared" si="190"/>
        <v>#N/A</v>
      </c>
      <c r="AI229" s="85" t="e">
        <f t="shared" si="191"/>
        <v>#N/A</v>
      </c>
      <c r="AJ229" s="85" t="e">
        <f t="shared" si="192"/>
        <v>#N/A</v>
      </c>
      <c r="AK229" s="85" t="e">
        <f t="shared" si="203"/>
        <v>#VALUE!</v>
      </c>
      <c r="AL229" s="85" t="e">
        <f t="shared" si="204"/>
        <v>#VALUE!</v>
      </c>
      <c r="AM229" s="85" t="e">
        <f t="shared" si="205"/>
        <v>#VALUE!</v>
      </c>
      <c r="AN229" s="85" t="e">
        <f t="shared" si="206"/>
        <v>#N/A</v>
      </c>
      <c r="AO229" s="85" t="e">
        <f t="shared" si="193"/>
        <v>#N/A</v>
      </c>
      <c r="AP229" s="85" t="e">
        <f t="shared" si="194"/>
        <v>#N/A</v>
      </c>
      <c r="AQ229" s="85" t="e">
        <f t="shared" si="195"/>
        <v>#N/A</v>
      </c>
      <c r="AR229" s="85" t="e">
        <f t="shared" si="196"/>
        <v>#N/A</v>
      </c>
      <c r="AS229" s="85" t="e">
        <f t="shared" si="197"/>
        <v>#N/A</v>
      </c>
      <c r="AT229" s="85" t="e">
        <f t="shared" si="198"/>
        <v>#N/A</v>
      </c>
      <c r="AU229" s="85" t="e">
        <f t="shared" si="207"/>
        <v>#VALUE!</v>
      </c>
      <c r="AV229" s="85" t="e">
        <f t="shared" si="208"/>
        <v>#VALUE!</v>
      </c>
      <c r="AW229" s="85" t="e">
        <f t="shared" si="209"/>
        <v>#VALUE!</v>
      </c>
      <c r="AX229" s="25" t="e">
        <f t="shared" si="210"/>
        <v>#VALUE!</v>
      </c>
      <c r="AY229" s="25">
        <f t="shared" si="171"/>
        <v>1.0169999999999999</v>
      </c>
      <c r="AZ229" s="55" t="e">
        <f t="shared" si="211"/>
        <v>#DIV/0!</v>
      </c>
    </row>
    <row r="230" spans="3:52">
      <c r="C230" s="4"/>
      <c r="D230" s="4"/>
      <c r="E230" s="4"/>
      <c r="F230" s="4"/>
      <c r="G230" s="55">
        <f t="shared" si="172"/>
        <v>-1.1208741258741391E-2</v>
      </c>
      <c r="H230" s="26"/>
      <c r="I230" s="25">
        <f>'Randament Mammo'!$I$18-4.5</f>
        <v>61.5</v>
      </c>
      <c r="J230" s="26"/>
      <c r="K230" s="25">
        <f t="shared" si="199"/>
        <v>0</v>
      </c>
      <c r="L230" s="25" t="e">
        <f>VLOOKUP(E230,'Tabele aux MGD'!B220:F230,IF(_CTF="Mo/Mo",2,IF(_CTF="Mo/Rh",3,IF(_CTF="Rh/Rh",4,5))),0)</f>
        <v>#N/A</v>
      </c>
      <c r="M230" s="25" t="e">
        <f t="shared" si="173"/>
        <v>#N/A</v>
      </c>
      <c r="N230" s="25" t="e">
        <f t="shared" si="174"/>
        <v>#N/A</v>
      </c>
      <c r="O230" s="25" t="e">
        <f t="shared" si="175"/>
        <v>#N/A</v>
      </c>
      <c r="P230" s="25" t="e">
        <f t="shared" si="176"/>
        <v>#N/A</v>
      </c>
      <c r="Q230" s="25" t="e">
        <f t="shared" si="177"/>
        <v>#N/A</v>
      </c>
      <c r="R230" s="25" t="e">
        <f t="shared" si="178"/>
        <v>#N/A</v>
      </c>
      <c r="S230" s="25" t="e">
        <f t="shared" si="179"/>
        <v>#N/A</v>
      </c>
      <c r="T230" s="25" t="e">
        <f t="shared" si="180"/>
        <v>#N/A</v>
      </c>
      <c r="U230" s="25" t="e">
        <f t="shared" si="200"/>
        <v>#VALUE!</v>
      </c>
      <c r="V230" s="25" t="e">
        <f t="shared" si="201"/>
        <v>#VALUE!</v>
      </c>
      <c r="W230" s="25" t="e">
        <f t="shared" si="202"/>
        <v>#VALUE!</v>
      </c>
      <c r="X230" s="26"/>
      <c r="Y230" s="85" t="e">
        <f t="shared" si="181"/>
        <v>#N/A</v>
      </c>
      <c r="Z230" s="85" t="e">
        <f t="shared" si="182"/>
        <v>#N/A</v>
      </c>
      <c r="AA230" s="85" t="e">
        <f t="shared" si="183"/>
        <v>#N/A</v>
      </c>
      <c r="AB230" s="85" t="e">
        <f t="shared" si="184"/>
        <v>#N/A</v>
      </c>
      <c r="AC230" s="85" t="e">
        <f t="shared" si="185"/>
        <v>#N/A</v>
      </c>
      <c r="AD230" s="85" t="e">
        <f t="shared" si="186"/>
        <v>#N/A</v>
      </c>
      <c r="AE230" s="85" t="e">
        <f t="shared" si="187"/>
        <v>#N/A</v>
      </c>
      <c r="AF230" s="85" t="e">
        <f t="shared" si="188"/>
        <v>#N/A</v>
      </c>
      <c r="AG230" s="85" t="e">
        <f t="shared" si="189"/>
        <v>#N/A</v>
      </c>
      <c r="AH230" s="85" t="e">
        <f t="shared" si="190"/>
        <v>#N/A</v>
      </c>
      <c r="AI230" s="85" t="e">
        <f t="shared" si="191"/>
        <v>#N/A</v>
      </c>
      <c r="AJ230" s="85" t="e">
        <f t="shared" si="192"/>
        <v>#N/A</v>
      </c>
      <c r="AK230" s="85" t="e">
        <f t="shared" si="203"/>
        <v>#VALUE!</v>
      </c>
      <c r="AL230" s="85" t="e">
        <f t="shared" si="204"/>
        <v>#VALUE!</v>
      </c>
      <c r="AM230" s="85" t="e">
        <f t="shared" si="205"/>
        <v>#VALUE!</v>
      </c>
      <c r="AN230" s="85" t="e">
        <f t="shared" si="206"/>
        <v>#N/A</v>
      </c>
      <c r="AO230" s="85" t="e">
        <f t="shared" si="193"/>
        <v>#N/A</v>
      </c>
      <c r="AP230" s="85" t="e">
        <f t="shared" si="194"/>
        <v>#N/A</v>
      </c>
      <c r="AQ230" s="85" t="e">
        <f t="shared" si="195"/>
        <v>#N/A</v>
      </c>
      <c r="AR230" s="85" t="e">
        <f t="shared" si="196"/>
        <v>#N/A</v>
      </c>
      <c r="AS230" s="85" t="e">
        <f t="shared" si="197"/>
        <v>#N/A</v>
      </c>
      <c r="AT230" s="85" t="e">
        <f t="shared" si="198"/>
        <v>#N/A</v>
      </c>
      <c r="AU230" s="85" t="e">
        <f t="shared" si="207"/>
        <v>#VALUE!</v>
      </c>
      <c r="AV230" s="85" t="e">
        <f t="shared" si="208"/>
        <v>#VALUE!</v>
      </c>
      <c r="AW230" s="85" t="e">
        <f t="shared" si="209"/>
        <v>#VALUE!</v>
      </c>
      <c r="AX230" s="25" t="e">
        <f t="shared" si="210"/>
        <v>#VALUE!</v>
      </c>
      <c r="AY230" s="25">
        <f t="shared" si="171"/>
        <v>1.0169999999999999</v>
      </c>
      <c r="AZ230" s="55" t="e">
        <f t="shared" si="211"/>
        <v>#DIV/0!</v>
      </c>
    </row>
    <row r="231" spans="3:52">
      <c r="C231" s="4"/>
      <c r="D231" s="4"/>
      <c r="E231" s="4"/>
      <c r="F231" s="4"/>
      <c r="G231" s="55">
        <f t="shared" si="172"/>
        <v>-1.1208741258741391E-2</v>
      </c>
      <c r="H231" s="26"/>
      <c r="I231" s="25">
        <f>'Randament Mammo'!$I$18-4.5</f>
        <v>61.5</v>
      </c>
      <c r="J231" s="26"/>
      <c r="K231" s="25">
        <f t="shared" si="199"/>
        <v>0</v>
      </c>
      <c r="L231" s="25" t="e">
        <f>VLOOKUP(E231,'Tabele aux MGD'!B221:F231,IF(_CTF="Mo/Mo",2,IF(_CTF="Mo/Rh",3,IF(_CTF="Rh/Rh",4,5))),0)</f>
        <v>#N/A</v>
      </c>
      <c r="M231" s="25" t="e">
        <f t="shared" si="173"/>
        <v>#N/A</v>
      </c>
      <c r="N231" s="25" t="e">
        <f t="shared" si="174"/>
        <v>#N/A</v>
      </c>
      <c r="O231" s="25" t="e">
        <f t="shared" si="175"/>
        <v>#N/A</v>
      </c>
      <c r="P231" s="25" t="e">
        <f t="shared" si="176"/>
        <v>#N/A</v>
      </c>
      <c r="Q231" s="25" t="e">
        <f t="shared" si="177"/>
        <v>#N/A</v>
      </c>
      <c r="R231" s="25" t="e">
        <f t="shared" si="178"/>
        <v>#N/A</v>
      </c>
      <c r="S231" s="25" t="e">
        <f t="shared" si="179"/>
        <v>#N/A</v>
      </c>
      <c r="T231" s="25" t="e">
        <f t="shared" si="180"/>
        <v>#N/A</v>
      </c>
      <c r="U231" s="25" t="e">
        <f t="shared" si="200"/>
        <v>#VALUE!</v>
      </c>
      <c r="V231" s="25" t="e">
        <f t="shared" si="201"/>
        <v>#VALUE!</v>
      </c>
      <c r="W231" s="25" t="e">
        <f t="shared" si="202"/>
        <v>#VALUE!</v>
      </c>
      <c r="X231" s="26"/>
      <c r="Y231" s="85" t="e">
        <f t="shared" si="181"/>
        <v>#N/A</v>
      </c>
      <c r="Z231" s="85" t="e">
        <f t="shared" si="182"/>
        <v>#N/A</v>
      </c>
      <c r="AA231" s="85" t="e">
        <f t="shared" si="183"/>
        <v>#N/A</v>
      </c>
      <c r="AB231" s="85" t="e">
        <f t="shared" si="184"/>
        <v>#N/A</v>
      </c>
      <c r="AC231" s="85" t="e">
        <f t="shared" si="185"/>
        <v>#N/A</v>
      </c>
      <c r="AD231" s="85" t="e">
        <f t="shared" si="186"/>
        <v>#N/A</v>
      </c>
      <c r="AE231" s="85" t="e">
        <f t="shared" si="187"/>
        <v>#N/A</v>
      </c>
      <c r="AF231" s="85" t="e">
        <f t="shared" si="188"/>
        <v>#N/A</v>
      </c>
      <c r="AG231" s="85" t="e">
        <f t="shared" si="189"/>
        <v>#N/A</v>
      </c>
      <c r="AH231" s="85" t="e">
        <f t="shared" si="190"/>
        <v>#N/A</v>
      </c>
      <c r="AI231" s="85" t="e">
        <f t="shared" si="191"/>
        <v>#N/A</v>
      </c>
      <c r="AJ231" s="85" t="e">
        <f t="shared" si="192"/>
        <v>#N/A</v>
      </c>
      <c r="AK231" s="85" t="e">
        <f t="shared" si="203"/>
        <v>#VALUE!</v>
      </c>
      <c r="AL231" s="85" t="e">
        <f t="shared" si="204"/>
        <v>#VALUE!</v>
      </c>
      <c r="AM231" s="85" t="e">
        <f t="shared" si="205"/>
        <v>#VALUE!</v>
      </c>
      <c r="AN231" s="85" t="e">
        <f t="shared" si="206"/>
        <v>#N/A</v>
      </c>
      <c r="AO231" s="85" t="e">
        <f t="shared" si="193"/>
        <v>#N/A</v>
      </c>
      <c r="AP231" s="85" t="e">
        <f t="shared" si="194"/>
        <v>#N/A</v>
      </c>
      <c r="AQ231" s="85" t="e">
        <f t="shared" si="195"/>
        <v>#N/A</v>
      </c>
      <c r="AR231" s="85" t="e">
        <f t="shared" si="196"/>
        <v>#N/A</v>
      </c>
      <c r="AS231" s="85" t="e">
        <f t="shared" si="197"/>
        <v>#N/A</v>
      </c>
      <c r="AT231" s="85" t="e">
        <f t="shared" si="198"/>
        <v>#N/A</v>
      </c>
      <c r="AU231" s="85" t="e">
        <f t="shared" si="207"/>
        <v>#VALUE!</v>
      </c>
      <c r="AV231" s="85" t="e">
        <f t="shared" si="208"/>
        <v>#VALUE!</v>
      </c>
      <c r="AW231" s="85" t="e">
        <f t="shared" si="209"/>
        <v>#VALUE!</v>
      </c>
      <c r="AX231" s="25" t="e">
        <f t="shared" si="210"/>
        <v>#VALUE!</v>
      </c>
      <c r="AY231" s="25">
        <f t="shared" si="171"/>
        <v>1.0169999999999999</v>
      </c>
      <c r="AZ231" s="55" t="e">
        <f t="shared" si="211"/>
        <v>#DIV/0!</v>
      </c>
    </row>
    <row r="232" spans="3:52">
      <c r="C232" s="4"/>
      <c r="D232" s="4"/>
      <c r="E232" s="4"/>
      <c r="F232" s="4"/>
      <c r="G232" s="55">
        <f t="shared" si="172"/>
        <v>-1.1208741258741391E-2</v>
      </c>
      <c r="H232" s="26"/>
      <c r="I232" s="25">
        <f>'Randament Mammo'!$I$18-4.5</f>
        <v>61.5</v>
      </c>
      <c r="J232" s="26"/>
      <c r="K232" s="25">
        <f t="shared" si="199"/>
        <v>0</v>
      </c>
      <c r="L232" s="25" t="e">
        <f>VLOOKUP(E232,'Tabele aux MGD'!B222:F232,IF(_CTF="Mo/Mo",2,IF(_CTF="Mo/Rh",3,IF(_CTF="Rh/Rh",4,5))),0)</f>
        <v>#N/A</v>
      </c>
      <c r="M232" s="25" t="e">
        <f t="shared" si="173"/>
        <v>#N/A</v>
      </c>
      <c r="N232" s="25" t="e">
        <f t="shared" si="174"/>
        <v>#N/A</v>
      </c>
      <c r="O232" s="25" t="e">
        <f t="shared" si="175"/>
        <v>#N/A</v>
      </c>
      <c r="P232" s="25" t="e">
        <f t="shared" si="176"/>
        <v>#N/A</v>
      </c>
      <c r="Q232" s="25" t="e">
        <f t="shared" si="177"/>
        <v>#N/A</v>
      </c>
      <c r="R232" s="25" t="e">
        <f t="shared" si="178"/>
        <v>#N/A</v>
      </c>
      <c r="S232" s="25" t="e">
        <f t="shared" si="179"/>
        <v>#N/A</v>
      </c>
      <c r="T232" s="25" t="e">
        <f t="shared" si="180"/>
        <v>#N/A</v>
      </c>
      <c r="U232" s="25" t="e">
        <f t="shared" si="200"/>
        <v>#VALUE!</v>
      </c>
      <c r="V232" s="25" t="e">
        <f t="shared" si="201"/>
        <v>#VALUE!</v>
      </c>
      <c r="W232" s="25" t="e">
        <f t="shared" si="202"/>
        <v>#VALUE!</v>
      </c>
      <c r="X232" s="26"/>
      <c r="Y232" s="85" t="e">
        <f t="shared" si="181"/>
        <v>#N/A</v>
      </c>
      <c r="Z232" s="85" t="e">
        <f t="shared" si="182"/>
        <v>#N/A</v>
      </c>
      <c r="AA232" s="85" t="e">
        <f t="shared" si="183"/>
        <v>#N/A</v>
      </c>
      <c r="AB232" s="85" t="e">
        <f t="shared" si="184"/>
        <v>#N/A</v>
      </c>
      <c r="AC232" s="85" t="e">
        <f t="shared" si="185"/>
        <v>#N/A</v>
      </c>
      <c r="AD232" s="85" t="e">
        <f t="shared" si="186"/>
        <v>#N/A</v>
      </c>
      <c r="AE232" s="85" t="e">
        <f t="shared" si="187"/>
        <v>#N/A</v>
      </c>
      <c r="AF232" s="85" t="e">
        <f t="shared" si="188"/>
        <v>#N/A</v>
      </c>
      <c r="AG232" s="85" t="e">
        <f t="shared" si="189"/>
        <v>#N/A</v>
      </c>
      <c r="AH232" s="85" t="e">
        <f t="shared" si="190"/>
        <v>#N/A</v>
      </c>
      <c r="AI232" s="85" t="e">
        <f t="shared" si="191"/>
        <v>#N/A</v>
      </c>
      <c r="AJ232" s="85" t="e">
        <f t="shared" si="192"/>
        <v>#N/A</v>
      </c>
      <c r="AK232" s="85" t="e">
        <f t="shared" si="203"/>
        <v>#VALUE!</v>
      </c>
      <c r="AL232" s="85" t="e">
        <f t="shared" si="204"/>
        <v>#VALUE!</v>
      </c>
      <c r="AM232" s="85" t="e">
        <f t="shared" si="205"/>
        <v>#VALUE!</v>
      </c>
      <c r="AN232" s="85" t="e">
        <f t="shared" si="206"/>
        <v>#N/A</v>
      </c>
      <c r="AO232" s="85" t="e">
        <f t="shared" si="193"/>
        <v>#N/A</v>
      </c>
      <c r="AP232" s="85" t="e">
        <f t="shared" si="194"/>
        <v>#N/A</v>
      </c>
      <c r="AQ232" s="85" t="e">
        <f t="shared" si="195"/>
        <v>#N/A</v>
      </c>
      <c r="AR232" s="85" t="e">
        <f t="shared" si="196"/>
        <v>#N/A</v>
      </c>
      <c r="AS232" s="85" t="e">
        <f t="shared" si="197"/>
        <v>#N/A</v>
      </c>
      <c r="AT232" s="85" t="e">
        <f t="shared" si="198"/>
        <v>#N/A</v>
      </c>
      <c r="AU232" s="85" t="e">
        <f t="shared" si="207"/>
        <v>#VALUE!</v>
      </c>
      <c r="AV232" s="85" t="e">
        <f t="shared" si="208"/>
        <v>#VALUE!</v>
      </c>
      <c r="AW232" s="85" t="e">
        <f t="shared" si="209"/>
        <v>#VALUE!</v>
      </c>
      <c r="AX232" s="25" t="e">
        <f t="shared" si="210"/>
        <v>#VALUE!</v>
      </c>
      <c r="AY232" s="25">
        <f t="shared" si="171"/>
        <v>1.0169999999999999</v>
      </c>
      <c r="AZ232" s="55" t="e">
        <f t="shared" si="211"/>
        <v>#DIV/0!</v>
      </c>
    </row>
    <row r="233" spans="3:52">
      <c r="C233" s="4"/>
      <c r="D233" s="4"/>
      <c r="E233" s="4"/>
      <c r="F233" s="4"/>
      <c r="G233" s="55">
        <f t="shared" si="172"/>
        <v>-1.1208741258741391E-2</v>
      </c>
      <c r="H233" s="26"/>
      <c r="I233" s="25">
        <f>'Randament Mammo'!$I$18-4.5</f>
        <v>61.5</v>
      </c>
      <c r="J233" s="26"/>
      <c r="K233" s="25">
        <f t="shared" si="199"/>
        <v>0</v>
      </c>
      <c r="L233" s="25" t="e">
        <f>VLOOKUP(E233,'Tabele aux MGD'!B223:F233,IF(_CTF="Mo/Mo",2,IF(_CTF="Mo/Rh",3,IF(_CTF="Rh/Rh",4,5))),0)</f>
        <v>#N/A</v>
      </c>
      <c r="M233" s="25" t="e">
        <f t="shared" si="173"/>
        <v>#N/A</v>
      </c>
      <c r="N233" s="25" t="e">
        <f t="shared" si="174"/>
        <v>#N/A</v>
      </c>
      <c r="O233" s="25" t="e">
        <f t="shared" si="175"/>
        <v>#N/A</v>
      </c>
      <c r="P233" s="25" t="e">
        <f t="shared" si="176"/>
        <v>#N/A</v>
      </c>
      <c r="Q233" s="25" t="e">
        <f t="shared" si="177"/>
        <v>#N/A</v>
      </c>
      <c r="R233" s="25" t="e">
        <f t="shared" si="178"/>
        <v>#N/A</v>
      </c>
      <c r="S233" s="25" t="e">
        <f t="shared" si="179"/>
        <v>#N/A</v>
      </c>
      <c r="T233" s="25" t="e">
        <f t="shared" si="180"/>
        <v>#N/A</v>
      </c>
      <c r="U233" s="25" t="e">
        <f t="shared" si="200"/>
        <v>#VALUE!</v>
      </c>
      <c r="V233" s="25" t="e">
        <f t="shared" si="201"/>
        <v>#VALUE!</v>
      </c>
      <c r="W233" s="25" t="e">
        <f t="shared" si="202"/>
        <v>#VALUE!</v>
      </c>
      <c r="X233" s="26"/>
      <c r="Y233" s="85" t="e">
        <f t="shared" si="181"/>
        <v>#N/A</v>
      </c>
      <c r="Z233" s="85" t="e">
        <f t="shared" si="182"/>
        <v>#N/A</v>
      </c>
      <c r="AA233" s="85" t="e">
        <f t="shared" si="183"/>
        <v>#N/A</v>
      </c>
      <c r="AB233" s="85" t="e">
        <f t="shared" si="184"/>
        <v>#N/A</v>
      </c>
      <c r="AC233" s="85" t="e">
        <f t="shared" si="185"/>
        <v>#N/A</v>
      </c>
      <c r="AD233" s="85" t="e">
        <f t="shared" si="186"/>
        <v>#N/A</v>
      </c>
      <c r="AE233" s="85" t="e">
        <f t="shared" si="187"/>
        <v>#N/A</v>
      </c>
      <c r="AF233" s="85" t="e">
        <f t="shared" si="188"/>
        <v>#N/A</v>
      </c>
      <c r="AG233" s="85" t="e">
        <f t="shared" si="189"/>
        <v>#N/A</v>
      </c>
      <c r="AH233" s="85" t="e">
        <f t="shared" si="190"/>
        <v>#N/A</v>
      </c>
      <c r="AI233" s="85" t="e">
        <f t="shared" si="191"/>
        <v>#N/A</v>
      </c>
      <c r="AJ233" s="85" t="e">
        <f t="shared" si="192"/>
        <v>#N/A</v>
      </c>
      <c r="AK233" s="85" t="e">
        <f t="shared" si="203"/>
        <v>#VALUE!</v>
      </c>
      <c r="AL233" s="85" t="e">
        <f t="shared" si="204"/>
        <v>#VALUE!</v>
      </c>
      <c r="AM233" s="85" t="e">
        <f t="shared" si="205"/>
        <v>#VALUE!</v>
      </c>
      <c r="AN233" s="85" t="e">
        <f t="shared" si="206"/>
        <v>#N/A</v>
      </c>
      <c r="AO233" s="85" t="e">
        <f t="shared" si="193"/>
        <v>#N/A</v>
      </c>
      <c r="AP233" s="85" t="e">
        <f t="shared" si="194"/>
        <v>#N/A</v>
      </c>
      <c r="AQ233" s="85" t="e">
        <f t="shared" si="195"/>
        <v>#N/A</v>
      </c>
      <c r="AR233" s="85" t="e">
        <f t="shared" si="196"/>
        <v>#N/A</v>
      </c>
      <c r="AS233" s="85" t="e">
        <f t="shared" si="197"/>
        <v>#N/A</v>
      </c>
      <c r="AT233" s="85" t="e">
        <f t="shared" si="198"/>
        <v>#N/A</v>
      </c>
      <c r="AU233" s="85" t="e">
        <f t="shared" si="207"/>
        <v>#VALUE!</v>
      </c>
      <c r="AV233" s="85" t="e">
        <f t="shared" si="208"/>
        <v>#VALUE!</v>
      </c>
      <c r="AW233" s="85" t="e">
        <f t="shared" si="209"/>
        <v>#VALUE!</v>
      </c>
      <c r="AX233" s="25" t="e">
        <f t="shared" si="210"/>
        <v>#VALUE!</v>
      </c>
      <c r="AY233" s="25">
        <f t="shared" si="171"/>
        <v>1.0169999999999999</v>
      </c>
      <c r="AZ233" s="55" t="e">
        <f t="shared" si="211"/>
        <v>#DIV/0!</v>
      </c>
    </row>
    <row r="234" spans="3:52">
      <c r="C234" s="4"/>
      <c r="D234" s="4"/>
      <c r="E234" s="4"/>
      <c r="F234" s="4"/>
      <c r="G234" s="55">
        <f t="shared" si="172"/>
        <v>-1.1208741258741391E-2</v>
      </c>
      <c r="H234" s="26"/>
      <c r="I234" s="25">
        <f>'Randament Mammo'!$I$18-4.5</f>
        <v>61.5</v>
      </c>
      <c r="J234" s="26"/>
      <c r="K234" s="25">
        <f t="shared" si="199"/>
        <v>0</v>
      </c>
      <c r="L234" s="25" t="e">
        <f>VLOOKUP(E234,'Tabele aux MGD'!B224:F234,IF(_CTF="Mo/Mo",2,IF(_CTF="Mo/Rh",3,IF(_CTF="Rh/Rh",4,5))),0)</f>
        <v>#N/A</v>
      </c>
      <c r="M234" s="25" t="e">
        <f t="shared" si="173"/>
        <v>#N/A</v>
      </c>
      <c r="N234" s="25" t="e">
        <f t="shared" si="174"/>
        <v>#N/A</v>
      </c>
      <c r="O234" s="25" t="e">
        <f t="shared" si="175"/>
        <v>#N/A</v>
      </c>
      <c r="P234" s="25" t="e">
        <f t="shared" si="176"/>
        <v>#N/A</v>
      </c>
      <c r="Q234" s="25" t="e">
        <f t="shared" si="177"/>
        <v>#N/A</v>
      </c>
      <c r="R234" s="25" t="e">
        <f t="shared" si="178"/>
        <v>#N/A</v>
      </c>
      <c r="S234" s="25" t="e">
        <f t="shared" si="179"/>
        <v>#N/A</v>
      </c>
      <c r="T234" s="25" t="e">
        <f t="shared" si="180"/>
        <v>#N/A</v>
      </c>
      <c r="U234" s="25" t="e">
        <f t="shared" si="200"/>
        <v>#VALUE!</v>
      </c>
      <c r="V234" s="25" t="e">
        <f t="shared" si="201"/>
        <v>#VALUE!</v>
      </c>
      <c r="W234" s="25" t="e">
        <f t="shared" si="202"/>
        <v>#VALUE!</v>
      </c>
      <c r="X234" s="26"/>
      <c r="Y234" s="85" t="e">
        <f t="shared" si="181"/>
        <v>#N/A</v>
      </c>
      <c r="Z234" s="85" t="e">
        <f t="shared" si="182"/>
        <v>#N/A</v>
      </c>
      <c r="AA234" s="85" t="e">
        <f t="shared" si="183"/>
        <v>#N/A</v>
      </c>
      <c r="AB234" s="85" t="e">
        <f t="shared" si="184"/>
        <v>#N/A</v>
      </c>
      <c r="AC234" s="85" t="e">
        <f t="shared" si="185"/>
        <v>#N/A</v>
      </c>
      <c r="AD234" s="85" t="e">
        <f t="shared" si="186"/>
        <v>#N/A</v>
      </c>
      <c r="AE234" s="85" t="e">
        <f t="shared" si="187"/>
        <v>#N/A</v>
      </c>
      <c r="AF234" s="85" t="e">
        <f t="shared" si="188"/>
        <v>#N/A</v>
      </c>
      <c r="AG234" s="85" t="e">
        <f t="shared" si="189"/>
        <v>#N/A</v>
      </c>
      <c r="AH234" s="85" t="e">
        <f t="shared" si="190"/>
        <v>#N/A</v>
      </c>
      <c r="AI234" s="85" t="e">
        <f t="shared" si="191"/>
        <v>#N/A</v>
      </c>
      <c r="AJ234" s="85" t="e">
        <f t="shared" si="192"/>
        <v>#N/A</v>
      </c>
      <c r="AK234" s="85" t="e">
        <f t="shared" si="203"/>
        <v>#VALUE!</v>
      </c>
      <c r="AL234" s="85" t="e">
        <f t="shared" si="204"/>
        <v>#VALUE!</v>
      </c>
      <c r="AM234" s="85" t="e">
        <f t="shared" si="205"/>
        <v>#VALUE!</v>
      </c>
      <c r="AN234" s="85" t="e">
        <f t="shared" si="206"/>
        <v>#N/A</v>
      </c>
      <c r="AO234" s="85" t="e">
        <f t="shared" si="193"/>
        <v>#N/A</v>
      </c>
      <c r="AP234" s="85" t="e">
        <f t="shared" si="194"/>
        <v>#N/A</v>
      </c>
      <c r="AQ234" s="85" t="e">
        <f t="shared" si="195"/>
        <v>#N/A</v>
      </c>
      <c r="AR234" s="85" t="e">
        <f t="shared" si="196"/>
        <v>#N/A</v>
      </c>
      <c r="AS234" s="85" t="e">
        <f t="shared" si="197"/>
        <v>#N/A</v>
      </c>
      <c r="AT234" s="85" t="e">
        <f t="shared" si="198"/>
        <v>#N/A</v>
      </c>
      <c r="AU234" s="85" t="e">
        <f t="shared" si="207"/>
        <v>#VALUE!</v>
      </c>
      <c r="AV234" s="85" t="e">
        <f t="shared" si="208"/>
        <v>#VALUE!</v>
      </c>
      <c r="AW234" s="85" t="e">
        <f t="shared" si="209"/>
        <v>#VALUE!</v>
      </c>
      <c r="AX234" s="25" t="e">
        <f t="shared" si="210"/>
        <v>#VALUE!</v>
      </c>
      <c r="AY234" s="25">
        <f t="shared" si="171"/>
        <v>1.0169999999999999</v>
      </c>
      <c r="AZ234" s="55" t="e">
        <f t="shared" si="211"/>
        <v>#DIV/0!</v>
      </c>
    </row>
    <row r="235" spans="3:52">
      <c r="C235" s="4"/>
      <c r="D235" s="4"/>
      <c r="E235" s="4"/>
      <c r="F235" s="4"/>
      <c r="G235" s="55">
        <f t="shared" si="172"/>
        <v>-1.1208741258741391E-2</v>
      </c>
      <c r="H235" s="26"/>
      <c r="I235" s="25">
        <f>'Randament Mammo'!$I$18-4.5</f>
        <v>61.5</v>
      </c>
      <c r="J235" s="26"/>
      <c r="K235" s="25">
        <f t="shared" si="199"/>
        <v>0</v>
      </c>
      <c r="L235" s="25" t="e">
        <f>VLOOKUP(E235,'Tabele aux MGD'!B225:F235,IF(_CTF="Mo/Mo",2,IF(_CTF="Mo/Rh",3,IF(_CTF="Rh/Rh",4,5))),0)</f>
        <v>#N/A</v>
      </c>
      <c r="M235" s="25" t="e">
        <f t="shared" si="173"/>
        <v>#N/A</v>
      </c>
      <c r="N235" s="25" t="e">
        <f t="shared" si="174"/>
        <v>#N/A</v>
      </c>
      <c r="O235" s="25" t="e">
        <f t="shared" si="175"/>
        <v>#N/A</v>
      </c>
      <c r="P235" s="25" t="e">
        <f t="shared" si="176"/>
        <v>#N/A</v>
      </c>
      <c r="Q235" s="25" t="e">
        <f t="shared" si="177"/>
        <v>#N/A</v>
      </c>
      <c r="R235" s="25" t="e">
        <f t="shared" si="178"/>
        <v>#N/A</v>
      </c>
      <c r="S235" s="25" t="e">
        <f t="shared" si="179"/>
        <v>#N/A</v>
      </c>
      <c r="T235" s="25" t="e">
        <f t="shared" si="180"/>
        <v>#N/A</v>
      </c>
      <c r="U235" s="25" t="e">
        <f t="shared" si="200"/>
        <v>#VALUE!</v>
      </c>
      <c r="V235" s="25" t="e">
        <f t="shared" si="201"/>
        <v>#VALUE!</v>
      </c>
      <c r="W235" s="25" t="e">
        <f t="shared" si="202"/>
        <v>#VALUE!</v>
      </c>
      <c r="X235" s="26"/>
      <c r="Y235" s="85" t="e">
        <f t="shared" si="181"/>
        <v>#N/A</v>
      </c>
      <c r="Z235" s="85" t="e">
        <f t="shared" si="182"/>
        <v>#N/A</v>
      </c>
      <c r="AA235" s="85" t="e">
        <f t="shared" si="183"/>
        <v>#N/A</v>
      </c>
      <c r="AB235" s="85" t="e">
        <f t="shared" si="184"/>
        <v>#N/A</v>
      </c>
      <c r="AC235" s="85" t="e">
        <f t="shared" si="185"/>
        <v>#N/A</v>
      </c>
      <c r="AD235" s="85" t="e">
        <f t="shared" si="186"/>
        <v>#N/A</v>
      </c>
      <c r="AE235" s="85" t="e">
        <f t="shared" si="187"/>
        <v>#N/A</v>
      </c>
      <c r="AF235" s="85" t="e">
        <f t="shared" si="188"/>
        <v>#N/A</v>
      </c>
      <c r="AG235" s="85" t="e">
        <f t="shared" si="189"/>
        <v>#N/A</v>
      </c>
      <c r="AH235" s="85" t="e">
        <f t="shared" si="190"/>
        <v>#N/A</v>
      </c>
      <c r="AI235" s="85" t="e">
        <f t="shared" si="191"/>
        <v>#N/A</v>
      </c>
      <c r="AJ235" s="85" t="e">
        <f t="shared" si="192"/>
        <v>#N/A</v>
      </c>
      <c r="AK235" s="85" t="e">
        <f t="shared" si="203"/>
        <v>#VALUE!</v>
      </c>
      <c r="AL235" s="85" t="e">
        <f t="shared" si="204"/>
        <v>#VALUE!</v>
      </c>
      <c r="AM235" s="85" t="e">
        <f t="shared" si="205"/>
        <v>#VALUE!</v>
      </c>
      <c r="AN235" s="85" t="e">
        <f t="shared" si="206"/>
        <v>#N/A</v>
      </c>
      <c r="AO235" s="85" t="e">
        <f t="shared" si="193"/>
        <v>#N/A</v>
      </c>
      <c r="AP235" s="85" t="e">
        <f t="shared" si="194"/>
        <v>#N/A</v>
      </c>
      <c r="AQ235" s="85" t="e">
        <f t="shared" si="195"/>
        <v>#N/A</v>
      </c>
      <c r="AR235" s="85" t="e">
        <f t="shared" si="196"/>
        <v>#N/A</v>
      </c>
      <c r="AS235" s="85" t="e">
        <f t="shared" si="197"/>
        <v>#N/A</v>
      </c>
      <c r="AT235" s="85" t="e">
        <f t="shared" si="198"/>
        <v>#N/A</v>
      </c>
      <c r="AU235" s="85" t="e">
        <f t="shared" si="207"/>
        <v>#VALUE!</v>
      </c>
      <c r="AV235" s="85" t="e">
        <f t="shared" si="208"/>
        <v>#VALUE!</v>
      </c>
      <c r="AW235" s="85" t="e">
        <f t="shared" si="209"/>
        <v>#VALUE!</v>
      </c>
      <c r="AX235" s="25" t="e">
        <f t="shared" si="210"/>
        <v>#VALUE!</v>
      </c>
      <c r="AY235" s="25">
        <f t="shared" si="171"/>
        <v>1.0169999999999999</v>
      </c>
      <c r="AZ235" s="55" t="e">
        <f t="shared" si="211"/>
        <v>#DIV/0!</v>
      </c>
    </row>
    <row r="236" spans="3:52">
      <c r="C236" s="4"/>
      <c r="D236" s="4"/>
      <c r="E236" s="4"/>
      <c r="F236" s="4"/>
      <c r="G236" s="55">
        <f t="shared" si="172"/>
        <v>-1.1208741258741391E-2</v>
      </c>
      <c r="H236" s="26"/>
      <c r="I236" s="25">
        <f>'Randament Mammo'!$I$18-4.5</f>
        <v>61.5</v>
      </c>
      <c r="J236" s="26"/>
      <c r="K236" s="25">
        <f t="shared" si="199"/>
        <v>0</v>
      </c>
      <c r="L236" s="25" t="e">
        <f>VLOOKUP(E236,'Tabele aux MGD'!B226:F236,IF(_CTF="Mo/Mo",2,IF(_CTF="Mo/Rh",3,IF(_CTF="Rh/Rh",4,5))),0)</f>
        <v>#N/A</v>
      </c>
      <c r="M236" s="25" t="e">
        <f t="shared" si="173"/>
        <v>#N/A</v>
      </c>
      <c r="N236" s="25" t="e">
        <f t="shared" si="174"/>
        <v>#N/A</v>
      </c>
      <c r="O236" s="25" t="e">
        <f t="shared" si="175"/>
        <v>#N/A</v>
      </c>
      <c r="P236" s="25" t="e">
        <f t="shared" si="176"/>
        <v>#N/A</v>
      </c>
      <c r="Q236" s="25" t="e">
        <f t="shared" si="177"/>
        <v>#N/A</v>
      </c>
      <c r="R236" s="25" t="e">
        <f t="shared" si="178"/>
        <v>#N/A</v>
      </c>
      <c r="S236" s="25" t="e">
        <f t="shared" si="179"/>
        <v>#N/A</v>
      </c>
      <c r="T236" s="25" t="e">
        <f t="shared" si="180"/>
        <v>#N/A</v>
      </c>
      <c r="U236" s="25" t="e">
        <f t="shared" si="200"/>
        <v>#VALUE!</v>
      </c>
      <c r="V236" s="25" t="e">
        <f t="shared" si="201"/>
        <v>#VALUE!</v>
      </c>
      <c r="W236" s="25" t="e">
        <f t="shared" si="202"/>
        <v>#VALUE!</v>
      </c>
      <c r="X236" s="26"/>
      <c r="Y236" s="85" t="e">
        <f t="shared" si="181"/>
        <v>#N/A</v>
      </c>
      <c r="Z236" s="85" t="e">
        <f t="shared" si="182"/>
        <v>#N/A</v>
      </c>
      <c r="AA236" s="85" t="e">
        <f t="shared" si="183"/>
        <v>#N/A</v>
      </c>
      <c r="AB236" s="85" t="e">
        <f t="shared" si="184"/>
        <v>#N/A</v>
      </c>
      <c r="AC236" s="85" t="e">
        <f t="shared" si="185"/>
        <v>#N/A</v>
      </c>
      <c r="AD236" s="85" t="e">
        <f t="shared" si="186"/>
        <v>#N/A</v>
      </c>
      <c r="AE236" s="85" t="e">
        <f t="shared" si="187"/>
        <v>#N/A</v>
      </c>
      <c r="AF236" s="85" t="e">
        <f t="shared" si="188"/>
        <v>#N/A</v>
      </c>
      <c r="AG236" s="85" t="e">
        <f t="shared" si="189"/>
        <v>#N/A</v>
      </c>
      <c r="AH236" s="85" t="e">
        <f t="shared" si="190"/>
        <v>#N/A</v>
      </c>
      <c r="AI236" s="85" t="e">
        <f t="shared" si="191"/>
        <v>#N/A</v>
      </c>
      <c r="AJ236" s="85" t="e">
        <f t="shared" si="192"/>
        <v>#N/A</v>
      </c>
      <c r="AK236" s="85" t="e">
        <f t="shared" si="203"/>
        <v>#VALUE!</v>
      </c>
      <c r="AL236" s="85" t="e">
        <f t="shared" si="204"/>
        <v>#VALUE!</v>
      </c>
      <c r="AM236" s="85" t="e">
        <f t="shared" si="205"/>
        <v>#VALUE!</v>
      </c>
      <c r="AN236" s="85" t="e">
        <f t="shared" si="206"/>
        <v>#N/A</v>
      </c>
      <c r="AO236" s="85" t="e">
        <f t="shared" si="193"/>
        <v>#N/A</v>
      </c>
      <c r="AP236" s="85" t="e">
        <f t="shared" si="194"/>
        <v>#N/A</v>
      </c>
      <c r="AQ236" s="85" t="e">
        <f t="shared" si="195"/>
        <v>#N/A</v>
      </c>
      <c r="AR236" s="85" t="e">
        <f t="shared" si="196"/>
        <v>#N/A</v>
      </c>
      <c r="AS236" s="85" t="e">
        <f t="shared" si="197"/>
        <v>#N/A</v>
      </c>
      <c r="AT236" s="85" t="e">
        <f t="shared" si="198"/>
        <v>#N/A</v>
      </c>
      <c r="AU236" s="85" t="e">
        <f t="shared" si="207"/>
        <v>#VALUE!</v>
      </c>
      <c r="AV236" s="85" t="e">
        <f t="shared" si="208"/>
        <v>#VALUE!</v>
      </c>
      <c r="AW236" s="85" t="e">
        <f t="shared" si="209"/>
        <v>#VALUE!</v>
      </c>
      <c r="AX236" s="25" t="e">
        <f t="shared" si="210"/>
        <v>#VALUE!</v>
      </c>
      <c r="AY236" s="25">
        <f t="shared" si="171"/>
        <v>1.0169999999999999</v>
      </c>
      <c r="AZ236" s="55" t="e">
        <f t="shared" si="211"/>
        <v>#DIV/0!</v>
      </c>
    </row>
    <row r="237" spans="3:52">
      <c r="C237" s="4"/>
      <c r="D237" s="4"/>
      <c r="E237" s="4"/>
      <c r="F237" s="4"/>
      <c r="G237" s="55">
        <f t="shared" si="172"/>
        <v>-1.1208741258741391E-2</v>
      </c>
      <c r="H237" s="26"/>
      <c r="I237" s="25">
        <f>'Randament Mammo'!$I$18-4.5</f>
        <v>61.5</v>
      </c>
      <c r="J237" s="26"/>
      <c r="K237" s="25">
        <f t="shared" si="199"/>
        <v>0</v>
      </c>
      <c r="L237" s="25" t="e">
        <f>VLOOKUP(E237,'Tabele aux MGD'!B227:F237,IF(_CTF="Mo/Mo",2,IF(_CTF="Mo/Rh",3,IF(_CTF="Rh/Rh",4,5))),0)</f>
        <v>#N/A</v>
      </c>
      <c r="M237" s="25" t="e">
        <f t="shared" si="173"/>
        <v>#N/A</v>
      </c>
      <c r="N237" s="25" t="e">
        <f t="shared" si="174"/>
        <v>#N/A</v>
      </c>
      <c r="O237" s="25" t="e">
        <f t="shared" si="175"/>
        <v>#N/A</v>
      </c>
      <c r="P237" s="25" t="e">
        <f t="shared" si="176"/>
        <v>#N/A</v>
      </c>
      <c r="Q237" s="25" t="e">
        <f t="shared" si="177"/>
        <v>#N/A</v>
      </c>
      <c r="R237" s="25" t="e">
        <f t="shared" si="178"/>
        <v>#N/A</v>
      </c>
      <c r="S237" s="25" t="e">
        <f t="shared" si="179"/>
        <v>#N/A</v>
      </c>
      <c r="T237" s="25" t="e">
        <f t="shared" si="180"/>
        <v>#N/A</v>
      </c>
      <c r="U237" s="25" t="e">
        <f t="shared" si="200"/>
        <v>#VALUE!</v>
      </c>
      <c r="V237" s="25" t="e">
        <f t="shared" si="201"/>
        <v>#VALUE!</v>
      </c>
      <c r="W237" s="25" t="e">
        <f t="shared" si="202"/>
        <v>#VALUE!</v>
      </c>
      <c r="X237" s="26"/>
      <c r="Y237" s="85" t="e">
        <f t="shared" si="181"/>
        <v>#N/A</v>
      </c>
      <c r="Z237" s="85" t="e">
        <f t="shared" si="182"/>
        <v>#N/A</v>
      </c>
      <c r="AA237" s="85" t="e">
        <f t="shared" si="183"/>
        <v>#N/A</v>
      </c>
      <c r="AB237" s="85" t="e">
        <f t="shared" si="184"/>
        <v>#N/A</v>
      </c>
      <c r="AC237" s="85" t="e">
        <f t="shared" si="185"/>
        <v>#N/A</v>
      </c>
      <c r="AD237" s="85" t="e">
        <f t="shared" si="186"/>
        <v>#N/A</v>
      </c>
      <c r="AE237" s="85" t="e">
        <f t="shared" si="187"/>
        <v>#N/A</v>
      </c>
      <c r="AF237" s="85" t="e">
        <f t="shared" si="188"/>
        <v>#N/A</v>
      </c>
      <c r="AG237" s="85" t="e">
        <f t="shared" si="189"/>
        <v>#N/A</v>
      </c>
      <c r="AH237" s="85" t="e">
        <f t="shared" si="190"/>
        <v>#N/A</v>
      </c>
      <c r="AI237" s="85" t="e">
        <f t="shared" si="191"/>
        <v>#N/A</v>
      </c>
      <c r="AJ237" s="85" t="e">
        <f t="shared" si="192"/>
        <v>#N/A</v>
      </c>
      <c r="AK237" s="85" t="e">
        <f t="shared" si="203"/>
        <v>#VALUE!</v>
      </c>
      <c r="AL237" s="85" t="e">
        <f t="shared" si="204"/>
        <v>#VALUE!</v>
      </c>
      <c r="AM237" s="85" t="e">
        <f t="shared" si="205"/>
        <v>#VALUE!</v>
      </c>
      <c r="AN237" s="85" t="e">
        <f t="shared" si="206"/>
        <v>#N/A</v>
      </c>
      <c r="AO237" s="85" t="e">
        <f t="shared" si="193"/>
        <v>#N/A</v>
      </c>
      <c r="AP237" s="85" t="e">
        <f t="shared" si="194"/>
        <v>#N/A</v>
      </c>
      <c r="AQ237" s="85" t="e">
        <f t="shared" si="195"/>
        <v>#N/A</v>
      </c>
      <c r="AR237" s="85" t="e">
        <f t="shared" si="196"/>
        <v>#N/A</v>
      </c>
      <c r="AS237" s="85" t="e">
        <f t="shared" si="197"/>
        <v>#N/A</v>
      </c>
      <c r="AT237" s="85" t="e">
        <f t="shared" si="198"/>
        <v>#N/A</v>
      </c>
      <c r="AU237" s="85" t="e">
        <f t="shared" si="207"/>
        <v>#VALUE!</v>
      </c>
      <c r="AV237" s="85" t="e">
        <f t="shared" si="208"/>
        <v>#VALUE!</v>
      </c>
      <c r="AW237" s="85" t="e">
        <f t="shared" si="209"/>
        <v>#VALUE!</v>
      </c>
      <c r="AX237" s="25" t="e">
        <f t="shared" si="210"/>
        <v>#VALUE!</v>
      </c>
      <c r="AY237" s="25">
        <f t="shared" si="171"/>
        <v>1.0169999999999999</v>
      </c>
      <c r="AZ237" s="55" t="e">
        <f t="shared" si="211"/>
        <v>#DIV/0!</v>
      </c>
    </row>
    <row r="238" spans="3:52">
      <c r="C238" s="4"/>
      <c r="D238" s="4"/>
      <c r="E238" s="4"/>
      <c r="F238" s="4"/>
      <c r="G238" s="55">
        <f t="shared" si="172"/>
        <v>-1.1208741258741391E-2</v>
      </c>
      <c r="H238" s="26"/>
      <c r="I238" s="25">
        <f>'Randament Mammo'!$I$18-4.5</f>
        <v>61.5</v>
      </c>
      <c r="J238" s="26"/>
      <c r="K238" s="25">
        <f t="shared" si="199"/>
        <v>0</v>
      </c>
      <c r="L238" s="25" t="e">
        <f>VLOOKUP(E238,'Tabele aux MGD'!B228:F238,IF(_CTF="Mo/Mo",2,IF(_CTF="Mo/Rh",3,IF(_CTF="Rh/Rh",4,5))),0)</f>
        <v>#N/A</v>
      </c>
      <c r="M238" s="25" t="e">
        <f t="shared" si="173"/>
        <v>#N/A</v>
      </c>
      <c r="N238" s="25" t="e">
        <f t="shared" si="174"/>
        <v>#N/A</v>
      </c>
      <c r="O238" s="25" t="e">
        <f t="shared" si="175"/>
        <v>#N/A</v>
      </c>
      <c r="P238" s="25" t="e">
        <f t="shared" si="176"/>
        <v>#N/A</v>
      </c>
      <c r="Q238" s="25" t="e">
        <f t="shared" si="177"/>
        <v>#N/A</v>
      </c>
      <c r="R238" s="25" t="e">
        <f t="shared" si="178"/>
        <v>#N/A</v>
      </c>
      <c r="S238" s="25" t="e">
        <f t="shared" si="179"/>
        <v>#N/A</v>
      </c>
      <c r="T238" s="25" t="e">
        <f t="shared" si="180"/>
        <v>#N/A</v>
      </c>
      <c r="U238" s="25" t="e">
        <f t="shared" si="200"/>
        <v>#VALUE!</v>
      </c>
      <c r="V238" s="25" t="e">
        <f t="shared" si="201"/>
        <v>#VALUE!</v>
      </c>
      <c r="W238" s="25" t="e">
        <f t="shared" si="202"/>
        <v>#VALUE!</v>
      </c>
      <c r="X238" s="26"/>
      <c r="Y238" s="85" t="e">
        <f t="shared" si="181"/>
        <v>#N/A</v>
      </c>
      <c r="Z238" s="85" t="e">
        <f t="shared" si="182"/>
        <v>#N/A</v>
      </c>
      <c r="AA238" s="85" t="e">
        <f t="shared" si="183"/>
        <v>#N/A</v>
      </c>
      <c r="AB238" s="85" t="e">
        <f t="shared" si="184"/>
        <v>#N/A</v>
      </c>
      <c r="AC238" s="85" t="e">
        <f t="shared" si="185"/>
        <v>#N/A</v>
      </c>
      <c r="AD238" s="85" t="e">
        <f t="shared" si="186"/>
        <v>#N/A</v>
      </c>
      <c r="AE238" s="85" t="e">
        <f t="shared" si="187"/>
        <v>#N/A</v>
      </c>
      <c r="AF238" s="85" t="e">
        <f t="shared" si="188"/>
        <v>#N/A</v>
      </c>
      <c r="AG238" s="85" t="e">
        <f t="shared" si="189"/>
        <v>#N/A</v>
      </c>
      <c r="AH238" s="85" t="e">
        <f t="shared" si="190"/>
        <v>#N/A</v>
      </c>
      <c r="AI238" s="85" t="e">
        <f t="shared" si="191"/>
        <v>#N/A</v>
      </c>
      <c r="AJ238" s="85" t="e">
        <f t="shared" si="192"/>
        <v>#N/A</v>
      </c>
      <c r="AK238" s="85" t="e">
        <f t="shared" si="203"/>
        <v>#VALUE!</v>
      </c>
      <c r="AL238" s="85" t="e">
        <f t="shared" si="204"/>
        <v>#VALUE!</v>
      </c>
      <c r="AM238" s="85" t="e">
        <f t="shared" si="205"/>
        <v>#VALUE!</v>
      </c>
      <c r="AN238" s="85" t="e">
        <f t="shared" si="206"/>
        <v>#N/A</v>
      </c>
      <c r="AO238" s="85" t="e">
        <f t="shared" si="193"/>
        <v>#N/A</v>
      </c>
      <c r="AP238" s="85" t="e">
        <f t="shared" si="194"/>
        <v>#N/A</v>
      </c>
      <c r="AQ238" s="85" t="e">
        <f t="shared" si="195"/>
        <v>#N/A</v>
      </c>
      <c r="AR238" s="85" t="e">
        <f t="shared" si="196"/>
        <v>#N/A</v>
      </c>
      <c r="AS238" s="85" t="e">
        <f t="shared" si="197"/>
        <v>#N/A</v>
      </c>
      <c r="AT238" s="85" t="e">
        <f t="shared" si="198"/>
        <v>#N/A</v>
      </c>
      <c r="AU238" s="85" t="e">
        <f t="shared" si="207"/>
        <v>#VALUE!</v>
      </c>
      <c r="AV238" s="85" t="e">
        <f t="shared" si="208"/>
        <v>#VALUE!</v>
      </c>
      <c r="AW238" s="85" t="e">
        <f t="shared" si="209"/>
        <v>#VALUE!</v>
      </c>
      <c r="AX238" s="25" t="e">
        <f t="shared" si="210"/>
        <v>#VALUE!</v>
      </c>
      <c r="AY238" s="25">
        <f t="shared" si="171"/>
        <v>1.0169999999999999</v>
      </c>
      <c r="AZ238" s="55" t="e">
        <f t="shared" si="211"/>
        <v>#DIV/0!</v>
      </c>
    </row>
    <row r="239" spans="3:52">
      <c r="C239" s="4"/>
      <c r="D239" s="4"/>
      <c r="E239" s="4"/>
      <c r="F239" s="4"/>
      <c r="G239" s="55">
        <f t="shared" si="172"/>
        <v>-1.1208741258741391E-2</v>
      </c>
      <c r="H239" s="26"/>
      <c r="I239" s="25">
        <f>'Randament Mammo'!$I$18-4.5</f>
        <v>61.5</v>
      </c>
      <c r="J239" s="26"/>
      <c r="K239" s="25">
        <f t="shared" si="199"/>
        <v>0</v>
      </c>
      <c r="L239" s="25" t="e">
        <f>VLOOKUP(E239,'Tabele aux MGD'!B229:F239,IF(_CTF="Mo/Mo",2,IF(_CTF="Mo/Rh",3,IF(_CTF="Rh/Rh",4,5))),0)</f>
        <v>#N/A</v>
      </c>
      <c r="M239" s="25" t="e">
        <f t="shared" si="173"/>
        <v>#N/A</v>
      </c>
      <c r="N239" s="25" t="e">
        <f t="shared" si="174"/>
        <v>#N/A</v>
      </c>
      <c r="O239" s="25" t="e">
        <f t="shared" si="175"/>
        <v>#N/A</v>
      </c>
      <c r="P239" s="25" t="e">
        <f t="shared" si="176"/>
        <v>#N/A</v>
      </c>
      <c r="Q239" s="25" t="e">
        <f t="shared" si="177"/>
        <v>#N/A</v>
      </c>
      <c r="R239" s="25" t="e">
        <f t="shared" si="178"/>
        <v>#N/A</v>
      </c>
      <c r="S239" s="25" t="e">
        <f t="shared" si="179"/>
        <v>#N/A</v>
      </c>
      <c r="T239" s="25" t="e">
        <f t="shared" si="180"/>
        <v>#N/A</v>
      </c>
      <c r="U239" s="25" t="e">
        <f t="shared" si="200"/>
        <v>#VALUE!</v>
      </c>
      <c r="V239" s="25" t="e">
        <f t="shared" si="201"/>
        <v>#VALUE!</v>
      </c>
      <c r="W239" s="25" t="e">
        <f t="shared" si="202"/>
        <v>#VALUE!</v>
      </c>
      <c r="X239" s="26"/>
      <c r="Y239" s="85" t="e">
        <f t="shared" si="181"/>
        <v>#N/A</v>
      </c>
      <c r="Z239" s="85" t="e">
        <f t="shared" si="182"/>
        <v>#N/A</v>
      </c>
      <c r="AA239" s="85" t="e">
        <f t="shared" si="183"/>
        <v>#N/A</v>
      </c>
      <c r="AB239" s="85" t="e">
        <f t="shared" si="184"/>
        <v>#N/A</v>
      </c>
      <c r="AC239" s="85" t="e">
        <f t="shared" si="185"/>
        <v>#N/A</v>
      </c>
      <c r="AD239" s="85" t="e">
        <f t="shared" si="186"/>
        <v>#N/A</v>
      </c>
      <c r="AE239" s="85" t="e">
        <f t="shared" si="187"/>
        <v>#N/A</v>
      </c>
      <c r="AF239" s="85" t="e">
        <f t="shared" si="188"/>
        <v>#N/A</v>
      </c>
      <c r="AG239" s="85" t="e">
        <f t="shared" si="189"/>
        <v>#N/A</v>
      </c>
      <c r="AH239" s="85" t="e">
        <f t="shared" si="190"/>
        <v>#N/A</v>
      </c>
      <c r="AI239" s="85" t="e">
        <f t="shared" si="191"/>
        <v>#N/A</v>
      </c>
      <c r="AJ239" s="85" t="e">
        <f t="shared" si="192"/>
        <v>#N/A</v>
      </c>
      <c r="AK239" s="85" t="e">
        <f t="shared" si="203"/>
        <v>#VALUE!</v>
      </c>
      <c r="AL239" s="85" t="e">
        <f t="shared" si="204"/>
        <v>#VALUE!</v>
      </c>
      <c r="AM239" s="85" t="e">
        <f t="shared" si="205"/>
        <v>#VALUE!</v>
      </c>
      <c r="AN239" s="85" t="e">
        <f t="shared" si="206"/>
        <v>#N/A</v>
      </c>
      <c r="AO239" s="85" t="e">
        <f t="shared" si="193"/>
        <v>#N/A</v>
      </c>
      <c r="AP239" s="85" t="e">
        <f t="shared" si="194"/>
        <v>#N/A</v>
      </c>
      <c r="AQ239" s="85" t="e">
        <f t="shared" si="195"/>
        <v>#N/A</v>
      </c>
      <c r="AR239" s="85" t="e">
        <f t="shared" si="196"/>
        <v>#N/A</v>
      </c>
      <c r="AS239" s="85" t="e">
        <f t="shared" si="197"/>
        <v>#N/A</v>
      </c>
      <c r="AT239" s="85" t="e">
        <f t="shared" si="198"/>
        <v>#N/A</v>
      </c>
      <c r="AU239" s="85" t="e">
        <f t="shared" si="207"/>
        <v>#VALUE!</v>
      </c>
      <c r="AV239" s="85" t="e">
        <f t="shared" si="208"/>
        <v>#VALUE!</v>
      </c>
      <c r="AW239" s="85" t="e">
        <f t="shared" si="209"/>
        <v>#VALUE!</v>
      </c>
      <c r="AX239" s="25" t="e">
        <f t="shared" si="210"/>
        <v>#VALUE!</v>
      </c>
      <c r="AY239" s="25">
        <f t="shared" si="171"/>
        <v>1.0169999999999999</v>
      </c>
      <c r="AZ239" s="55" t="e">
        <f t="shared" si="211"/>
        <v>#DIV/0!</v>
      </c>
    </row>
    <row r="240" spans="3:52">
      <c r="C240" s="4"/>
      <c r="D240" s="4"/>
      <c r="E240" s="4"/>
      <c r="F240" s="4"/>
      <c r="G240" s="55">
        <f t="shared" si="172"/>
        <v>-1.1208741258741391E-2</v>
      </c>
      <c r="H240" s="26"/>
      <c r="I240" s="25">
        <f>'Randament Mammo'!$I$18-4.5</f>
        <v>61.5</v>
      </c>
      <c r="J240" s="26"/>
      <c r="K240" s="25">
        <f t="shared" si="199"/>
        <v>0</v>
      </c>
      <c r="L240" s="25" t="e">
        <f>VLOOKUP(E240,'Tabele aux MGD'!B230:F240,IF(_CTF="Mo/Mo",2,IF(_CTF="Mo/Rh",3,IF(_CTF="Rh/Rh",4,5))),0)</f>
        <v>#N/A</v>
      </c>
      <c r="M240" s="25" t="e">
        <f t="shared" si="173"/>
        <v>#N/A</v>
      </c>
      <c r="N240" s="25" t="e">
        <f t="shared" si="174"/>
        <v>#N/A</v>
      </c>
      <c r="O240" s="25" t="e">
        <f t="shared" si="175"/>
        <v>#N/A</v>
      </c>
      <c r="P240" s="25" t="e">
        <f t="shared" si="176"/>
        <v>#N/A</v>
      </c>
      <c r="Q240" s="25" t="e">
        <f t="shared" si="177"/>
        <v>#N/A</v>
      </c>
      <c r="R240" s="25" t="e">
        <f t="shared" si="178"/>
        <v>#N/A</v>
      </c>
      <c r="S240" s="25" t="e">
        <f t="shared" si="179"/>
        <v>#N/A</v>
      </c>
      <c r="T240" s="25" t="e">
        <f t="shared" si="180"/>
        <v>#N/A</v>
      </c>
      <c r="U240" s="25" t="e">
        <f t="shared" si="200"/>
        <v>#VALUE!</v>
      </c>
      <c r="V240" s="25" t="e">
        <f t="shared" si="201"/>
        <v>#VALUE!</v>
      </c>
      <c r="W240" s="25" t="e">
        <f t="shared" si="202"/>
        <v>#VALUE!</v>
      </c>
      <c r="X240" s="26"/>
      <c r="Y240" s="85" t="e">
        <f t="shared" si="181"/>
        <v>#N/A</v>
      </c>
      <c r="Z240" s="85" t="e">
        <f t="shared" si="182"/>
        <v>#N/A</v>
      </c>
      <c r="AA240" s="85" t="e">
        <f t="shared" si="183"/>
        <v>#N/A</v>
      </c>
      <c r="AB240" s="85" t="e">
        <f t="shared" si="184"/>
        <v>#N/A</v>
      </c>
      <c r="AC240" s="85" t="e">
        <f t="shared" si="185"/>
        <v>#N/A</v>
      </c>
      <c r="AD240" s="85" t="e">
        <f t="shared" si="186"/>
        <v>#N/A</v>
      </c>
      <c r="AE240" s="85" t="e">
        <f t="shared" si="187"/>
        <v>#N/A</v>
      </c>
      <c r="AF240" s="85" t="e">
        <f t="shared" si="188"/>
        <v>#N/A</v>
      </c>
      <c r="AG240" s="85" t="e">
        <f t="shared" si="189"/>
        <v>#N/A</v>
      </c>
      <c r="AH240" s="85" t="e">
        <f t="shared" si="190"/>
        <v>#N/A</v>
      </c>
      <c r="AI240" s="85" t="e">
        <f t="shared" si="191"/>
        <v>#N/A</v>
      </c>
      <c r="AJ240" s="85" t="e">
        <f t="shared" si="192"/>
        <v>#N/A</v>
      </c>
      <c r="AK240" s="85" t="e">
        <f t="shared" si="203"/>
        <v>#VALUE!</v>
      </c>
      <c r="AL240" s="85" t="e">
        <f t="shared" si="204"/>
        <v>#VALUE!</v>
      </c>
      <c r="AM240" s="85" t="e">
        <f t="shared" si="205"/>
        <v>#VALUE!</v>
      </c>
      <c r="AN240" s="85" t="e">
        <f t="shared" si="206"/>
        <v>#N/A</v>
      </c>
      <c r="AO240" s="85" t="e">
        <f t="shared" si="193"/>
        <v>#N/A</v>
      </c>
      <c r="AP240" s="85" t="e">
        <f t="shared" si="194"/>
        <v>#N/A</v>
      </c>
      <c r="AQ240" s="85" t="e">
        <f t="shared" si="195"/>
        <v>#N/A</v>
      </c>
      <c r="AR240" s="85" t="e">
        <f t="shared" si="196"/>
        <v>#N/A</v>
      </c>
      <c r="AS240" s="85" t="e">
        <f t="shared" si="197"/>
        <v>#N/A</v>
      </c>
      <c r="AT240" s="85" t="e">
        <f t="shared" si="198"/>
        <v>#N/A</v>
      </c>
      <c r="AU240" s="85" t="e">
        <f t="shared" si="207"/>
        <v>#VALUE!</v>
      </c>
      <c r="AV240" s="85" t="e">
        <f t="shared" si="208"/>
        <v>#VALUE!</v>
      </c>
      <c r="AW240" s="85" t="e">
        <f t="shared" si="209"/>
        <v>#VALUE!</v>
      </c>
      <c r="AX240" s="25" t="e">
        <f t="shared" si="210"/>
        <v>#VALUE!</v>
      </c>
      <c r="AY240" s="25">
        <f t="shared" si="171"/>
        <v>1.0169999999999999</v>
      </c>
      <c r="AZ240" s="55" t="e">
        <f t="shared" si="211"/>
        <v>#DIV/0!</v>
      </c>
    </row>
    <row r="241" spans="3:52">
      <c r="C241" s="4"/>
      <c r="D241" s="4"/>
      <c r="E241" s="4"/>
      <c r="F241" s="4"/>
      <c r="G241" s="55">
        <f t="shared" si="172"/>
        <v>-1.1208741258741391E-2</v>
      </c>
      <c r="H241" s="26"/>
      <c r="I241" s="25">
        <f>'Randament Mammo'!$I$18-4.5</f>
        <v>61.5</v>
      </c>
      <c r="J241" s="26"/>
      <c r="K241" s="25">
        <f t="shared" si="199"/>
        <v>0</v>
      </c>
      <c r="L241" s="25" t="e">
        <f>VLOOKUP(E241,'Tabele aux MGD'!B231:F241,IF(_CTF="Mo/Mo",2,IF(_CTF="Mo/Rh",3,IF(_CTF="Rh/Rh",4,5))),0)</f>
        <v>#N/A</v>
      </c>
      <c r="M241" s="25" t="e">
        <f t="shared" si="173"/>
        <v>#N/A</v>
      </c>
      <c r="N241" s="25" t="e">
        <f t="shared" si="174"/>
        <v>#N/A</v>
      </c>
      <c r="O241" s="25" t="e">
        <f t="shared" si="175"/>
        <v>#N/A</v>
      </c>
      <c r="P241" s="25" t="e">
        <f t="shared" si="176"/>
        <v>#N/A</v>
      </c>
      <c r="Q241" s="25" t="e">
        <f t="shared" si="177"/>
        <v>#N/A</v>
      </c>
      <c r="R241" s="25" t="e">
        <f t="shared" si="178"/>
        <v>#N/A</v>
      </c>
      <c r="S241" s="25" t="e">
        <f t="shared" si="179"/>
        <v>#N/A</v>
      </c>
      <c r="T241" s="25" t="e">
        <f t="shared" si="180"/>
        <v>#N/A</v>
      </c>
      <c r="U241" s="25" t="e">
        <f t="shared" si="200"/>
        <v>#VALUE!</v>
      </c>
      <c r="V241" s="25" t="e">
        <f t="shared" si="201"/>
        <v>#VALUE!</v>
      </c>
      <c r="W241" s="25" t="e">
        <f t="shared" si="202"/>
        <v>#VALUE!</v>
      </c>
      <c r="X241" s="26"/>
      <c r="Y241" s="85" t="e">
        <f t="shared" si="181"/>
        <v>#N/A</v>
      </c>
      <c r="Z241" s="85" t="e">
        <f t="shared" si="182"/>
        <v>#N/A</v>
      </c>
      <c r="AA241" s="85" t="e">
        <f t="shared" si="183"/>
        <v>#N/A</v>
      </c>
      <c r="AB241" s="85" t="e">
        <f t="shared" si="184"/>
        <v>#N/A</v>
      </c>
      <c r="AC241" s="85" t="e">
        <f t="shared" si="185"/>
        <v>#N/A</v>
      </c>
      <c r="AD241" s="85" t="e">
        <f t="shared" si="186"/>
        <v>#N/A</v>
      </c>
      <c r="AE241" s="85" t="e">
        <f t="shared" si="187"/>
        <v>#N/A</v>
      </c>
      <c r="AF241" s="85" t="e">
        <f t="shared" si="188"/>
        <v>#N/A</v>
      </c>
      <c r="AG241" s="85" t="e">
        <f t="shared" si="189"/>
        <v>#N/A</v>
      </c>
      <c r="AH241" s="85" t="e">
        <f t="shared" si="190"/>
        <v>#N/A</v>
      </c>
      <c r="AI241" s="85" t="e">
        <f t="shared" si="191"/>
        <v>#N/A</v>
      </c>
      <c r="AJ241" s="85" t="e">
        <f t="shared" si="192"/>
        <v>#N/A</v>
      </c>
      <c r="AK241" s="85" t="e">
        <f t="shared" si="203"/>
        <v>#VALUE!</v>
      </c>
      <c r="AL241" s="85" t="e">
        <f t="shared" si="204"/>
        <v>#VALUE!</v>
      </c>
      <c r="AM241" s="85" t="e">
        <f t="shared" si="205"/>
        <v>#VALUE!</v>
      </c>
      <c r="AN241" s="85" t="e">
        <f t="shared" si="206"/>
        <v>#N/A</v>
      </c>
      <c r="AO241" s="85" t="e">
        <f t="shared" si="193"/>
        <v>#N/A</v>
      </c>
      <c r="AP241" s="85" t="e">
        <f t="shared" si="194"/>
        <v>#N/A</v>
      </c>
      <c r="AQ241" s="85" t="e">
        <f t="shared" si="195"/>
        <v>#N/A</v>
      </c>
      <c r="AR241" s="85" t="e">
        <f t="shared" si="196"/>
        <v>#N/A</v>
      </c>
      <c r="AS241" s="85" t="e">
        <f t="shared" si="197"/>
        <v>#N/A</v>
      </c>
      <c r="AT241" s="85" t="e">
        <f t="shared" si="198"/>
        <v>#N/A</v>
      </c>
      <c r="AU241" s="85" t="e">
        <f t="shared" si="207"/>
        <v>#VALUE!</v>
      </c>
      <c r="AV241" s="85" t="e">
        <f t="shared" si="208"/>
        <v>#VALUE!</v>
      </c>
      <c r="AW241" s="85" t="e">
        <f t="shared" si="209"/>
        <v>#VALUE!</v>
      </c>
      <c r="AX241" s="25" t="e">
        <f t="shared" si="210"/>
        <v>#VALUE!</v>
      </c>
      <c r="AY241" s="25">
        <f t="shared" si="171"/>
        <v>1.0169999999999999</v>
      </c>
      <c r="AZ241" s="55" t="e">
        <f t="shared" si="211"/>
        <v>#DIV/0!</v>
      </c>
    </row>
    <row r="242" spans="3:52">
      <c r="C242" s="4"/>
      <c r="D242" s="4"/>
      <c r="E242" s="4"/>
      <c r="F242" s="4"/>
      <c r="G242" s="55">
        <f t="shared" si="172"/>
        <v>-1.1208741258741391E-2</v>
      </c>
      <c r="H242" s="26"/>
      <c r="I242" s="25">
        <f>'Randament Mammo'!$I$18-4.5</f>
        <v>61.5</v>
      </c>
      <c r="J242" s="26"/>
      <c r="K242" s="25">
        <f t="shared" si="199"/>
        <v>0</v>
      </c>
      <c r="L242" s="25" t="e">
        <f>VLOOKUP(E242,'Tabele aux MGD'!B232:F242,IF(_CTF="Mo/Mo",2,IF(_CTF="Mo/Rh",3,IF(_CTF="Rh/Rh",4,5))),0)</f>
        <v>#N/A</v>
      </c>
      <c r="M242" s="25" t="e">
        <f t="shared" si="173"/>
        <v>#N/A</v>
      </c>
      <c r="N242" s="25" t="e">
        <f t="shared" si="174"/>
        <v>#N/A</v>
      </c>
      <c r="O242" s="25" t="e">
        <f t="shared" si="175"/>
        <v>#N/A</v>
      </c>
      <c r="P242" s="25" t="e">
        <f t="shared" si="176"/>
        <v>#N/A</v>
      </c>
      <c r="Q242" s="25" t="e">
        <f t="shared" si="177"/>
        <v>#N/A</v>
      </c>
      <c r="R242" s="25" t="e">
        <f t="shared" si="178"/>
        <v>#N/A</v>
      </c>
      <c r="S242" s="25" t="e">
        <f t="shared" si="179"/>
        <v>#N/A</v>
      </c>
      <c r="T242" s="25" t="e">
        <f t="shared" si="180"/>
        <v>#N/A</v>
      </c>
      <c r="U242" s="25" t="e">
        <f t="shared" si="200"/>
        <v>#VALUE!</v>
      </c>
      <c r="V242" s="25" t="e">
        <f t="shared" si="201"/>
        <v>#VALUE!</v>
      </c>
      <c r="W242" s="25" t="e">
        <f t="shared" si="202"/>
        <v>#VALUE!</v>
      </c>
      <c r="X242" s="26"/>
      <c r="Y242" s="85" t="e">
        <f t="shared" si="181"/>
        <v>#N/A</v>
      </c>
      <c r="Z242" s="85" t="e">
        <f t="shared" si="182"/>
        <v>#N/A</v>
      </c>
      <c r="AA242" s="85" t="e">
        <f t="shared" si="183"/>
        <v>#N/A</v>
      </c>
      <c r="AB242" s="85" t="e">
        <f t="shared" si="184"/>
        <v>#N/A</v>
      </c>
      <c r="AC242" s="85" t="e">
        <f t="shared" si="185"/>
        <v>#N/A</v>
      </c>
      <c r="AD242" s="85" t="e">
        <f t="shared" si="186"/>
        <v>#N/A</v>
      </c>
      <c r="AE242" s="85" t="e">
        <f t="shared" si="187"/>
        <v>#N/A</v>
      </c>
      <c r="AF242" s="85" t="e">
        <f t="shared" si="188"/>
        <v>#N/A</v>
      </c>
      <c r="AG242" s="85" t="e">
        <f t="shared" si="189"/>
        <v>#N/A</v>
      </c>
      <c r="AH242" s="85" t="e">
        <f t="shared" si="190"/>
        <v>#N/A</v>
      </c>
      <c r="AI242" s="85" t="e">
        <f t="shared" si="191"/>
        <v>#N/A</v>
      </c>
      <c r="AJ242" s="85" t="e">
        <f t="shared" si="192"/>
        <v>#N/A</v>
      </c>
      <c r="AK242" s="85" t="e">
        <f t="shared" si="203"/>
        <v>#VALUE!</v>
      </c>
      <c r="AL242" s="85" t="e">
        <f t="shared" si="204"/>
        <v>#VALUE!</v>
      </c>
      <c r="AM242" s="85" t="e">
        <f t="shared" si="205"/>
        <v>#VALUE!</v>
      </c>
      <c r="AN242" s="85" t="e">
        <f t="shared" si="206"/>
        <v>#N/A</v>
      </c>
      <c r="AO242" s="85" t="e">
        <f t="shared" si="193"/>
        <v>#N/A</v>
      </c>
      <c r="AP242" s="85" t="e">
        <f t="shared" si="194"/>
        <v>#N/A</v>
      </c>
      <c r="AQ242" s="85" t="e">
        <f t="shared" si="195"/>
        <v>#N/A</v>
      </c>
      <c r="AR242" s="85" t="e">
        <f t="shared" si="196"/>
        <v>#N/A</v>
      </c>
      <c r="AS242" s="85" t="e">
        <f t="shared" si="197"/>
        <v>#N/A</v>
      </c>
      <c r="AT242" s="85" t="e">
        <f t="shared" si="198"/>
        <v>#N/A</v>
      </c>
      <c r="AU242" s="85" t="e">
        <f t="shared" si="207"/>
        <v>#VALUE!</v>
      </c>
      <c r="AV242" s="85" t="e">
        <f t="shared" si="208"/>
        <v>#VALUE!</v>
      </c>
      <c r="AW242" s="85" t="e">
        <f t="shared" si="209"/>
        <v>#VALUE!</v>
      </c>
      <c r="AX242" s="25" t="e">
        <f t="shared" si="210"/>
        <v>#VALUE!</v>
      </c>
      <c r="AY242" s="25">
        <f t="shared" si="171"/>
        <v>1.0169999999999999</v>
      </c>
      <c r="AZ242" s="55" t="e">
        <f t="shared" si="211"/>
        <v>#DIV/0!</v>
      </c>
    </row>
    <row r="243" spans="3:52">
      <c r="C243" s="4"/>
      <c r="D243" s="4"/>
      <c r="E243" s="4"/>
      <c r="F243" s="4"/>
      <c r="G243" s="55">
        <f t="shared" si="172"/>
        <v>-1.1208741258741391E-2</v>
      </c>
      <c r="H243" s="26"/>
      <c r="I243" s="25">
        <f>'Randament Mammo'!$I$18-4.5</f>
        <v>61.5</v>
      </c>
      <c r="J243" s="26"/>
      <c r="K243" s="25">
        <f t="shared" si="199"/>
        <v>0</v>
      </c>
      <c r="L243" s="25" t="e">
        <f>VLOOKUP(E243,'Tabele aux MGD'!B233:F243,IF(_CTF="Mo/Mo",2,IF(_CTF="Mo/Rh",3,IF(_CTF="Rh/Rh",4,5))),0)</f>
        <v>#N/A</v>
      </c>
      <c r="M243" s="25" t="e">
        <f t="shared" si="173"/>
        <v>#N/A</v>
      </c>
      <c r="N243" s="25" t="e">
        <f t="shared" si="174"/>
        <v>#N/A</v>
      </c>
      <c r="O243" s="25" t="e">
        <f t="shared" si="175"/>
        <v>#N/A</v>
      </c>
      <c r="P243" s="25" t="e">
        <f t="shared" si="176"/>
        <v>#N/A</v>
      </c>
      <c r="Q243" s="25" t="e">
        <f t="shared" si="177"/>
        <v>#N/A</v>
      </c>
      <c r="R243" s="25" t="e">
        <f t="shared" si="178"/>
        <v>#N/A</v>
      </c>
      <c r="S243" s="25" t="e">
        <f t="shared" si="179"/>
        <v>#N/A</v>
      </c>
      <c r="T243" s="25" t="e">
        <f t="shared" si="180"/>
        <v>#N/A</v>
      </c>
      <c r="U243" s="25" t="e">
        <f t="shared" si="200"/>
        <v>#VALUE!</v>
      </c>
      <c r="V243" s="25" t="e">
        <f t="shared" si="201"/>
        <v>#VALUE!</v>
      </c>
      <c r="W243" s="25" t="e">
        <f t="shared" si="202"/>
        <v>#VALUE!</v>
      </c>
      <c r="X243" s="26"/>
      <c r="Y243" s="85" t="e">
        <f t="shared" si="181"/>
        <v>#N/A</v>
      </c>
      <c r="Z243" s="85" t="e">
        <f t="shared" si="182"/>
        <v>#N/A</v>
      </c>
      <c r="AA243" s="85" t="e">
        <f t="shared" si="183"/>
        <v>#N/A</v>
      </c>
      <c r="AB243" s="85" t="e">
        <f t="shared" si="184"/>
        <v>#N/A</v>
      </c>
      <c r="AC243" s="85" t="e">
        <f t="shared" si="185"/>
        <v>#N/A</v>
      </c>
      <c r="AD243" s="85" t="e">
        <f t="shared" si="186"/>
        <v>#N/A</v>
      </c>
      <c r="AE243" s="85" t="e">
        <f t="shared" si="187"/>
        <v>#N/A</v>
      </c>
      <c r="AF243" s="85" t="e">
        <f t="shared" si="188"/>
        <v>#N/A</v>
      </c>
      <c r="AG243" s="85" t="e">
        <f t="shared" si="189"/>
        <v>#N/A</v>
      </c>
      <c r="AH243" s="85" t="e">
        <f t="shared" si="190"/>
        <v>#N/A</v>
      </c>
      <c r="AI243" s="85" t="e">
        <f t="shared" si="191"/>
        <v>#N/A</v>
      </c>
      <c r="AJ243" s="85" t="e">
        <f t="shared" si="192"/>
        <v>#N/A</v>
      </c>
      <c r="AK243" s="85" t="e">
        <f t="shared" si="203"/>
        <v>#VALUE!</v>
      </c>
      <c r="AL243" s="85" t="e">
        <f t="shared" si="204"/>
        <v>#VALUE!</v>
      </c>
      <c r="AM243" s="85" t="e">
        <f t="shared" si="205"/>
        <v>#VALUE!</v>
      </c>
      <c r="AN243" s="85" t="e">
        <f t="shared" si="206"/>
        <v>#N/A</v>
      </c>
      <c r="AO243" s="85" t="e">
        <f t="shared" si="193"/>
        <v>#N/A</v>
      </c>
      <c r="AP243" s="85" t="e">
        <f t="shared" si="194"/>
        <v>#N/A</v>
      </c>
      <c r="AQ243" s="85" t="e">
        <f t="shared" si="195"/>
        <v>#N/A</v>
      </c>
      <c r="AR243" s="85" t="e">
        <f t="shared" si="196"/>
        <v>#N/A</v>
      </c>
      <c r="AS243" s="85" t="e">
        <f t="shared" si="197"/>
        <v>#N/A</v>
      </c>
      <c r="AT243" s="85" t="e">
        <f t="shared" si="198"/>
        <v>#N/A</v>
      </c>
      <c r="AU243" s="85" t="e">
        <f t="shared" si="207"/>
        <v>#VALUE!</v>
      </c>
      <c r="AV243" s="85" t="e">
        <f t="shared" si="208"/>
        <v>#VALUE!</v>
      </c>
      <c r="AW243" s="85" t="e">
        <f t="shared" si="209"/>
        <v>#VALUE!</v>
      </c>
      <c r="AX243" s="25" t="e">
        <f t="shared" si="210"/>
        <v>#VALUE!</v>
      </c>
      <c r="AY243" s="25">
        <f t="shared" si="171"/>
        <v>1.0169999999999999</v>
      </c>
      <c r="AZ243" s="55" t="e">
        <f t="shared" si="211"/>
        <v>#DIV/0!</v>
      </c>
    </row>
    <row r="244" spans="3:52">
      <c r="C244" s="4"/>
      <c r="D244" s="4"/>
      <c r="E244" s="4"/>
      <c r="F244" s="4"/>
      <c r="G244" s="55">
        <f t="shared" si="172"/>
        <v>-1.1208741258741391E-2</v>
      </c>
      <c r="H244" s="26"/>
      <c r="I244" s="25">
        <f>'Randament Mammo'!$I$18-4.5</f>
        <v>61.5</v>
      </c>
      <c r="J244" s="26"/>
      <c r="K244" s="25">
        <f t="shared" si="199"/>
        <v>0</v>
      </c>
      <c r="L244" s="25" t="e">
        <f>VLOOKUP(E244,'Tabele aux MGD'!B234:F244,IF(_CTF="Mo/Mo",2,IF(_CTF="Mo/Rh",3,IF(_CTF="Rh/Rh",4,5))),0)</f>
        <v>#N/A</v>
      </c>
      <c r="M244" s="25" t="e">
        <f t="shared" si="173"/>
        <v>#N/A</v>
      </c>
      <c r="N244" s="25" t="e">
        <f t="shared" si="174"/>
        <v>#N/A</v>
      </c>
      <c r="O244" s="25" t="e">
        <f t="shared" si="175"/>
        <v>#N/A</v>
      </c>
      <c r="P244" s="25" t="e">
        <f t="shared" si="176"/>
        <v>#N/A</v>
      </c>
      <c r="Q244" s="25" t="e">
        <f t="shared" si="177"/>
        <v>#N/A</v>
      </c>
      <c r="R244" s="25" t="e">
        <f t="shared" si="178"/>
        <v>#N/A</v>
      </c>
      <c r="S244" s="25" t="e">
        <f t="shared" si="179"/>
        <v>#N/A</v>
      </c>
      <c r="T244" s="25" t="e">
        <f t="shared" si="180"/>
        <v>#N/A</v>
      </c>
      <c r="U244" s="25" t="e">
        <f t="shared" si="200"/>
        <v>#VALUE!</v>
      </c>
      <c r="V244" s="25" t="e">
        <f t="shared" si="201"/>
        <v>#VALUE!</v>
      </c>
      <c r="W244" s="25" t="e">
        <f t="shared" si="202"/>
        <v>#VALUE!</v>
      </c>
      <c r="X244" s="26"/>
      <c r="Y244" s="85" t="e">
        <f t="shared" si="181"/>
        <v>#N/A</v>
      </c>
      <c r="Z244" s="85" t="e">
        <f t="shared" si="182"/>
        <v>#N/A</v>
      </c>
      <c r="AA244" s="85" t="e">
        <f t="shared" si="183"/>
        <v>#N/A</v>
      </c>
      <c r="AB244" s="85" t="e">
        <f t="shared" si="184"/>
        <v>#N/A</v>
      </c>
      <c r="AC244" s="85" t="e">
        <f t="shared" si="185"/>
        <v>#N/A</v>
      </c>
      <c r="AD244" s="85" t="e">
        <f t="shared" si="186"/>
        <v>#N/A</v>
      </c>
      <c r="AE244" s="85" t="e">
        <f t="shared" si="187"/>
        <v>#N/A</v>
      </c>
      <c r="AF244" s="85" t="e">
        <f t="shared" si="188"/>
        <v>#N/A</v>
      </c>
      <c r="AG244" s="85" t="e">
        <f t="shared" si="189"/>
        <v>#N/A</v>
      </c>
      <c r="AH244" s="85" t="e">
        <f t="shared" si="190"/>
        <v>#N/A</v>
      </c>
      <c r="AI244" s="85" t="e">
        <f t="shared" si="191"/>
        <v>#N/A</v>
      </c>
      <c r="AJ244" s="85" t="e">
        <f t="shared" si="192"/>
        <v>#N/A</v>
      </c>
      <c r="AK244" s="85" t="e">
        <f t="shared" si="203"/>
        <v>#VALUE!</v>
      </c>
      <c r="AL244" s="85" t="e">
        <f t="shared" si="204"/>
        <v>#VALUE!</v>
      </c>
      <c r="AM244" s="85" t="e">
        <f t="shared" si="205"/>
        <v>#VALUE!</v>
      </c>
      <c r="AN244" s="85" t="e">
        <f t="shared" si="206"/>
        <v>#N/A</v>
      </c>
      <c r="AO244" s="85" t="e">
        <f t="shared" si="193"/>
        <v>#N/A</v>
      </c>
      <c r="AP244" s="85" t="e">
        <f t="shared" si="194"/>
        <v>#N/A</v>
      </c>
      <c r="AQ244" s="85" t="e">
        <f t="shared" si="195"/>
        <v>#N/A</v>
      </c>
      <c r="AR244" s="85" t="e">
        <f t="shared" si="196"/>
        <v>#N/A</v>
      </c>
      <c r="AS244" s="85" t="e">
        <f t="shared" si="197"/>
        <v>#N/A</v>
      </c>
      <c r="AT244" s="85" t="e">
        <f t="shared" si="198"/>
        <v>#N/A</v>
      </c>
      <c r="AU244" s="85" t="e">
        <f t="shared" si="207"/>
        <v>#VALUE!</v>
      </c>
      <c r="AV244" s="85" t="e">
        <f t="shared" si="208"/>
        <v>#VALUE!</v>
      </c>
      <c r="AW244" s="85" t="e">
        <f t="shared" si="209"/>
        <v>#VALUE!</v>
      </c>
      <c r="AX244" s="25" t="e">
        <f t="shared" si="210"/>
        <v>#VALUE!</v>
      </c>
      <c r="AY244" s="25">
        <f t="shared" si="171"/>
        <v>1.0169999999999999</v>
      </c>
      <c r="AZ244" s="55" t="e">
        <f t="shared" si="211"/>
        <v>#DIV/0!</v>
      </c>
    </row>
    <row r="245" spans="3:52">
      <c r="C245" s="4"/>
      <c r="D245" s="4"/>
      <c r="E245" s="4"/>
      <c r="F245" s="4"/>
      <c r="G245" s="55">
        <f t="shared" si="172"/>
        <v>-1.1208741258741391E-2</v>
      </c>
      <c r="H245" s="26"/>
      <c r="I245" s="25">
        <f>'Randament Mammo'!$I$18-4.5</f>
        <v>61.5</v>
      </c>
      <c r="J245" s="26"/>
      <c r="K245" s="25">
        <f t="shared" si="199"/>
        <v>0</v>
      </c>
      <c r="L245" s="25" t="e">
        <f>VLOOKUP(E245,'Tabele aux MGD'!B235:F245,IF(_CTF="Mo/Mo",2,IF(_CTF="Mo/Rh",3,IF(_CTF="Rh/Rh",4,5))),0)</f>
        <v>#N/A</v>
      </c>
      <c r="M245" s="25" t="e">
        <f t="shared" si="173"/>
        <v>#N/A</v>
      </c>
      <c r="N245" s="25" t="e">
        <f t="shared" si="174"/>
        <v>#N/A</v>
      </c>
      <c r="O245" s="25" t="e">
        <f t="shared" si="175"/>
        <v>#N/A</v>
      </c>
      <c r="P245" s="25" t="e">
        <f t="shared" si="176"/>
        <v>#N/A</v>
      </c>
      <c r="Q245" s="25" t="e">
        <f t="shared" si="177"/>
        <v>#N/A</v>
      </c>
      <c r="R245" s="25" t="e">
        <f t="shared" si="178"/>
        <v>#N/A</v>
      </c>
      <c r="S245" s="25" t="e">
        <f t="shared" si="179"/>
        <v>#N/A</v>
      </c>
      <c r="T245" s="25" t="e">
        <f t="shared" si="180"/>
        <v>#N/A</v>
      </c>
      <c r="U245" s="25" t="e">
        <f t="shared" si="200"/>
        <v>#VALUE!</v>
      </c>
      <c r="V245" s="25" t="e">
        <f t="shared" si="201"/>
        <v>#VALUE!</v>
      </c>
      <c r="W245" s="25" t="e">
        <f t="shared" si="202"/>
        <v>#VALUE!</v>
      </c>
      <c r="X245" s="26"/>
      <c r="Y245" s="85" t="e">
        <f t="shared" si="181"/>
        <v>#N/A</v>
      </c>
      <c r="Z245" s="85" t="e">
        <f t="shared" si="182"/>
        <v>#N/A</v>
      </c>
      <c r="AA245" s="85" t="e">
        <f t="shared" si="183"/>
        <v>#N/A</v>
      </c>
      <c r="AB245" s="85" t="e">
        <f t="shared" si="184"/>
        <v>#N/A</v>
      </c>
      <c r="AC245" s="85" t="e">
        <f t="shared" si="185"/>
        <v>#N/A</v>
      </c>
      <c r="AD245" s="85" t="e">
        <f t="shared" si="186"/>
        <v>#N/A</v>
      </c>
      <c r="AE245" s="85" t="e">
        <f t="shared" si="187"/>
        <v>#N/A</v>
      </c>
      <c r="AF245" s="85" t="e">
        <f t="shared" si="188"/>
        <v>#N/A</v>
      </c>
      <c r="AG245" s="85" t="e">
        <f t="shared" si="189"/>
        <v>#N/A</v>
      </c>
      <c r="AH245" s="85" t="e">
        <f t="shared" si="190"/>
        <v>#N/A</v>
      </c>
      <c r="AI245" s="85" t="e">
        <f t="shared" si="191"/>
        <v>#N/A</v>
      </c>
      <c r="AJ245" s="85" t="e">
        <f t="shared" si="192"/>
        <v>#N/A</v>
      </c>
      <c r="AK245" s="85" t="e">
        <f t="shared" si="203"/>
        <v>#VALUE!</v>
      </c>
      <c r="AL245" s="85" t="e">
        <f t="shared" si="204"/>
        <v>#VALUE!</v>
      </c>
      <c r="AM245" s="85" t="e">
        <f t="shared" si="205"/>
        <v>#VALUE!</v>
      </c>
      <c r="AN245" s="85" t="e">
        <f t="shared" si="206"/>
        <v>#N/A</v>
      </c>
      <c r="AO245" s="85" t="e">
        <f t="shared" si="193"/>
        <v>#N/A</v>
      </c>
      <c r="AP245" s="85" t="e">
        <f t="shared" si="194"/>
        <v>#N/A</v>
      </c>
      <c r="AQ245" s="85" t="e">
        <f t="shared" si="195"/>
        <v>#N/A</v>
      </c>
      <c r="AR245" s="85" t="e">
        <f t="shared" si="196"/>
        <v>#N/A</v>
      </c>
      <c r="AS245" s="85" t="e">
        <f t="shared" si="197"/>
        <v>#N/A</v>
      </c>
      <c r="AT245" s="85" t="e">
        <f t="shared" si="198"/>
        <v>#N/A</v>
      </c>
      <c r="AU245" s="85" t="e">
        <f t="shared" si="207"/>
        <v>#VALUE!</v>
      </c>
      <c r="AV245" s="85" t="e">
        <f t="shared" si="208"/>
        <v>#VALUE!</v>
      </c>
      <c r="AW245" s="85" t="e">
        <f t="shared" si="209"/>
        <v>#VALUE!</v>
      </c>
      <c r="AX245" s="25" t="e">
        <f t="shared" si="210"/>
        <v>#VALUE!</v>
      </c>
      <c r="AY245" s="25">
        <f t="shared" si="171"/>
        <v>1.0169999999999999</v>
      </c>
      <c r="AZ245" s="55" t="e">
        <f t="shared" si="211"/>
        <v>#DIV/0!</v>
      </c>
    </row>
    <row r="246" spans="3:52">
      <c r="C246" s="4"/>
      <c r="D246" s="4"/>
      <c r="E246" s="4"/>
      <c r="F246" s="4"/>
      <c r="G246" s="55">
        <f t="shared" si="172"/>
        <v>-1.1208741258741391E-2</v>
      </c>
      <c r="H246" s="26"/>
      <c r="I246" s="25">
        <f>'Randament Mammo'!$I$18-4.5</f>
        <v>61.5</v>
      </c>
      <c r="J246" s="26"/>
      <c r="K246" s="25">
        <f t="shared" si="199"/>
        <v>0</v>
      </c>
      <c r="L246" s="25" t="e">
        <f>VLOOKUP(E246,'Tabele aux MGD'!B236:F246,IF(_CTF="Mo/Mo",2,IF(_CTF="Mo/Rh",3,IF(_CTF="Rh/Rh",4,5))),0)</f>
        <v>#N/A</v>
      </c>
      <c r="M246" s="25" t="e">
        <f t="shared" si="173"/>
        <v>#N/A</v>
      </c>
      <c r="N246" s="25" t="e">
        <f t="shared" si="174"/>
        <v>#N/A</v>
      </c>
      <c r="O246" s="25" t="e">
        <f t="shared" si="175"/>
        <v>#N/A</v>
      </c>
      <c r="P246" s="25" t="e">
        <f t="shared" si="176"/>
        <v>#N/A</v>
      </c>
      <c r="Q246" s="25" t="e">
        <f t="shared" si="177"/>
        <v>#N/A</v>
      </c>
      <c r="R246" s="25" t="e">
        <f t="shared" si="178"/>
        <v>#N/A</v>
      </c>
      <c r="S246" s="25" t="e">
        <f t="shared" si="179"/>
        <v>#N/A</v>
      </c>
      <c r="T246" s="25" t="e">
        <f t="shared" si="180"/>
        <v>#N/A</v>
      </c>
      <c r="U246" s="25" t="e">
        <f t="shared" si="200"/>
        <v>#VALUE!</v>
      </c>
      <c r="V246" s="25" t="e">
        <f t="shared" si="201"/>
        <v>#VALUE!</v>
      </c>
      <c r="W246" s="25" t="e">
        <f t="shared" si="202"/>
        <v>#VALUE!</v>
      </c>
      <c r="X246" s="26"/>
      <c r="Y246" s="85" t="e">
        <f t="shared" si="181"/>
        <v>#N/A</v>
      </c>
      <c r="Z246" s="85" t="e">
        <f t="shared" si="182"/>
        <v>#N/A</v>
      </c>
      <c r="AA246" s="85" t="e">
        <f t="shared" si="183"/>
        <v>#N/A</v>
      </c>
      <c r="AB246" s="85" t="e">
        <f t="shared" si="184"/>
        <v>#N/A</v>
      </c>
      <c r="AC246" s="85" t="e">
        <f t="shared" si="185"/>
        <v>#N/A</v>
      </c>
      <c r="AD246" s="85" t="e">
        <f t="shared" si="186"/>
        <v>#N/A</v>
      </c>
      <c r="AE246" s="85" t="e">
        <f t="shared" si="187"/>
        <v>#N/A</v>
      </c>
      <c r="AF246" s="85" t="e">
        <f t="shared" si="188"/>
        <v>#N/A</v>
      </c>
      <c r="AG246" s="85" t="e">
        <f t="shared" si="189"/>
        <v>#N/A</v>
      </c>
      <c r="AH246" s="85" t="e">
        <f t="shared" si="190"/>
        <v>#N/A</v>
      </c>
      <c r="AI246" s="85" t="e">
        <f t="shared" si="191"/>
        <v>#N/A</v>
      </c>
      <c r="AJ246" s="85" t="e">
        <f t="shared" si="192"/>
        <v>#N/A</v>
      </c>
      <c r="AK246" s="85" t="e">
        <f t="shared" si="203"/>
        <v>#VALUE!</v>
      </c>
      <c r="AL246" s="85" t="e">
        <f t="shared" si="204"/>
        <v>#VALUE!</v>
      </c>
      <c r="AM246" s="85" t="e">
        <f t="shared" si="205"/>
        <v>#VALUE!</v>
      </c>
      <c r="AN246" s="85" t="e">
        <f t="shared" si="206"/>
        <v>#N/A</v>
      </c>
      <c r="AO246" s="85" t="e">
        <f t="shared" si="193"/>
        <v>#N/A</v>
      </c>
      <c r="AP246" s="85" t="e">
        <f t="shared" si="194"/>
        <v>#N/A</v>
      </c>
      <c r="AQ246" s="85" t="e">
        <f t="shared" si="195"/>
        <v>#N/A</v>
      </c>
      <c r="AR246" s="85" t="e">
        <f t="shared" si="196"/>
        <v>#N/A</v>
      </c>
      <c r="AS246" s="85" t="e">
        <f t="shared" si="197"/>
        <v>#N/A</v>
      </c>
      <c r="AT246" s="85" t="e">
        <f t="shared" si="198"/>
        <v>#N/A</v>
      </c>
      <c r="AU246" s="85" t="e">
        <f t="shared" si="207"/>
        <v>#VALUE!</v>
      </c>
      <c r="AV246" s="85" t="e">
        <f t="shared" si="208"/>
        <v>#VALUE!</v>
      </c>
      <c r="AW246" s="85" t="e">
        <f t="shared" si="209"/>
        <v>#VALUE!</v>
      </c>
      <c r="AX246" s="25" t="e">
        <f t="shared" si="210"/>
        <v>#VALUE!</v>
      </c>
      <c r="AY246" s="25">
        <f t="shared" si="171"/>
        <v>1.0169999999999999</v>
      </c>
      <c r="AZ246" s="55" t="e">
        <f t="shared" si="211"/>
        <v>#DIV/0!</v>
      </c>
    </row>
    <row r="247" spans="3:52">
      <c r="C247" s="4"/>
      <c r="D247" s="4"/>
      <c r="E247" s="4"/>
      <c r="F247" s="4"/>
      <c r="G247" s="55">
        <f t="shared" si="172"/>
        <v>-1.1208741258741391E-2</v>
      </c>
      <c r="H247" s="26"/>
      <c r="I247" s="25">
        <f>'Randament Mammo'!$I$18-4.5</f>
        <v>61.5</v>
      </c>
      <c r="J247" s="26"/>
      <c r="K247" s="25">
        <f t="shared" si="199"/>
        <v>0</v>
      </c>
      <c r="L247" s="25" t="e">
        <f>VLOOKUP(E247,'Tabele aux MGD'!B237:F247,IF(_CTF="Mo/Mo",2,IF(_CTF="Mo/Rh",3,IF(_CTF="Rh/Rh",4,5))),0)</f>
        <v>#N/A</v>
      </c>
      <c r="M247" s="25" t="e">
        <f t="shared" si="173"/>
        <v>#N/A</v>
      </c>
      <c r="N247" s="25" t="e">
        <f t="shared" si="174"/>
        <v>#N/A</v>
      </c>
      <c r="O247" s="25" t="e">
        <f t="shared" si="175"/>
        <v>#N/A</v>
      </c>
      <c r="P247" s="25" t="e">
        <f t="shared" si="176"/>
        <v>#N/A</v>
      </c>
      <c r="Q247" s="25" t="e">
        <f t="shared" si="177"/>
        <v>#N/A</v>
      </c>
      <c r="R247" s="25" t="e">
        <f t="shared" si="178"/>
        <v>#N/A</v>
      </c>
      <c r="S247" s="25" t="e">
        <f t="shared" si="179"/>
        <v>#N/A</v>
      </c>
      <c r="T247" s="25" t="e">
        <f t="shared" si="180"/>
        <v>#N/A</v>
      </c>
      <c r="U247" s="25" t="e">
        <f t="shared" si="200"/>
        <v>#VALUE!</v>
      </c>
      <c r="V247" s="25" t="e">
        <f t="shared" si="201"/>
        <v>#VALUE!</v>
      </c>
      <c r="W247" s="25" t="e">
        <f t="shared" si="202"/>
        <v>#VALUE!</v>
      </c>
      <c r="X247" s="26"/>
      <c r="Y247" s="85" t="e">
        <f t="shared" si="181"/>
        <v>#N/A</v>
      </c>
      <c r="Z247" s="85" t="e">
        <f t="shared" si="182"/>
        <v>#N/A</v>
      </c>
      <c r="AA247" s="85" t="e">
        <f t="shared" si="183"/>
        <v>#N/A</v>
      </c>
      <c r="AB247" s="85" t="e">
        <f t="shared" si="184"/>
        <v>#N/A</v>
      </c>
      <c r="AC247" s="85" t="e">
        <f t="shared" si="185"/>
        <v>#N/A</v>
      </c>
      <c r="AD247" s="85" t="e">
        <f t="shared" si="186"/>
        <v>#N/A</v>
      </c>
      <c r="AE247" s="85" t="e">
        <f t="shared" si="187"/>
        <v>#N/A</v>
      </c>
      <c r="AF247" s="85" t="e">
        <f t="shared" si="188"/>
        <v>#N/A</v>
      </c>
      <c r="AG247" s="85" t="e">
        <f t="shared" si="189"/>
        <v>#N/A</v>
      </c>
      <c r="AH247" s="85" t="e">
        <f t="shared" si="190"/>
        <v>#N/A</v>
      </c>
      <c r="AI247" s="85" t="e">
        <f t="shared" si="191"/>
        <v>#N/A</v>
      </c>
      <c r="AJ247" s="85" t="e">
        <f t="shared" si="192"/>
        <v>#N/A</v>
      </c>
      <c r="AK247" s="85" t="e">
        <f t="shared" si="203"/>
        <v>#VALUE!</v>
      </c>
      <c r="AL247" s="85" t="e">
        <f t="shared" si="204"/>
        <v>#VALUE!</v>
      </c>
      <c r="AM247" s="85" t="e">
        <f t="shared" si="205"/>
        <v>#VALUE!</v>
      </c>
      <c r="AN247" s="85" t="e">
        <f t="shared" si="206"/>
        <v>#N/A</v>
      </c>
      <c r="AO247" s="85" t="e">
        <f t="shared" si="193"/>
        <v>#N/A</v>
      </c>
      <c r="AP247" s="85" t="e">
        <f t="shared" si="194"/>
        <v>#N/A</v>
      </c>
      <c r="AQ247" s="85" t="e">
        <f t="shared" si="195"/>
        <v>#N/A</v>
      </c>
      <c r="AR247" s="85" t="e">
        <f t="shared" si="196"/>
        <v>#N/A</v>
      </c>
      <c r="AS247" s="85" t="e">
        <f t="shared" si="197"/>
        <v>#N/A</v>
      </c>
      <c r="AT247" s="85" t="e">
        <f t="shared" si="198"/>
        <v>#N/A</v>
      </c>
      <c r="AU247" s="85" t="e">
        <f t="shared" si="207"/>
        <v>#VALUE!</v>
      </c>
      <c r="AV247" s="85" t="e">
        <f t="shared" si="208"/>
        <v>#VALUE!</v>
      </c>
      <c r="AW247" s="85" t="e">
        <f t="shared" si="209"/>
        <v>#VALUE!</v>
      </c>
      <c r="AX247" s="25" t="e">
        <f t="shared" si="210"/>
        <v>#VALUE!</v>
      </c>
      <c r="AY247" s="25">
        <f t="shared" si="171"/>
        <v>1.0169999999999999</v>
      </c>
      <c r="AZ247" s="55" t="e">
        <f t="shared" si="211"/>
        <v>#DIV/0!</v>
      </c>
    </row>
    <row r="248" spans="3:52">
      <c r="C248" s="4"/>
      <c r="D248" s="4"/>
      <c r="E248" s="4"/>
      <c r="F248" s="4"/>
      <c r="G248" s="55">
        <f t="shared" si="172"/>
        <v>-1.1208741258741391E-2</v>
      </c>
      <c r="H248" s="26"/>
      <c r="I248" s="25">
        <f>'Randament Mammo'!$I$18-4.5</f>
        <v>61.5</v>
      </c>
      <c r="J248" s="26"/>
      <c r="K248" s="25">
        <f t="shared" si="199"/>
        <v>0</v>
      </c>
      <c r="L248" s="25" t="e">
        <f>VLOOKUP(E248,'Tabele aux MGD'!B238:F248,IF(_CTF="Mo/Mo",2,IF(_CTF="Mo/Rh",3,IF(_CTF="Rh/Rh",4,5))),0)</f>
        <v>#N/A</v>
      </c>
      <c r="M248" s="25" t="e">
        <f t="shared" si="173"/>
        <v>#N/A</v>
      </c>
      <c r="N248" s="25" t="e">
        <f t="shared" si="174"/>
        <v>#N/A</v>
      </c>
      <c r="O248" s="25" t="e">
        <f t="shared" si="175"/>
        <v>#N/A</v>
      </c>
      <c r="P248" s="25" t="e">
        <f t="shared" si="176"/>
        <v>#N/A</v>
      </c>
      <c r="Q248" s="25" t="e">
        <f t="shared" si="177"/>
        <v>#N/A</v>
      </c>
      <c r="R248" s="25" t="e">
        <f t="shared" si="178"/>
        <v>#N/A</v>
      </c>
      <c r="S248" s="25" t="e">
        <f t="shared" si="179"/>
        <v>#N/A</v>
      </c>
      <c r="T248" s="25" t="e">
        <f t="shared" si="180"/>
        <v>#N/A</v>
      </c>
      <c r="U248" s="25" t="e">
        <f t="shared" si="200"/>
        <v>#VALUE!</v>
      </c>
      <c r="V248" s="25" t="e">
        <f t="shared" si="201"/>
        <v>#VALUE!</v>
      </c>
      <c r="W248" s="25" t="e">
        <f t="shared" si="202"/>
        <v>#VALUE!</v>
      </c>
      <c r="X248" s="26"/>
      <c r="Y248" s="85" t="e">
        <f t="shared" si="181"/>
        <v>#N/A</v>
      </c>
      <c r="Z248" s="85" t="e">
        <f t="shared" si="182"/>
        <v>#N/A</v>
      </c>
      <c r="AA248" s="85" t="e">
        <f t="shared" si="183"/>
        <v>#N/A</v>
      </c>
      <c r="AB248" s="85" t="e">
        <f t="shared" si="184"/>
        <v>#N/A</v>
      </c>
      <c r="AC248" s="85" t="e">
        <f t="shared" si="185"/>
        <v>#N/A</v>
      </c>
      <c r="AD248" s="85" t="e">
        <f t="shared" si="186"/>
        <v>#N/A</v>
      </c>
      <c r="AE248" s="85" t="e">
        <f t="shared" si="187"/>
        <v>#N/A</v>
      </c>
      <c r="AF248" s="85" t="e">
        <f t="shared" si="188"/>
        <v>#N/A</v>
      </c>
      <c r="AG248" s="85" t="e">
        <f t="shared" si="189"/>
        <v>#N/A</v>
      </c>
      <c r="AH248" s="85" t="e">
        <f t="shared" si="190"/>
        <v>#N/A</v>
      </c>
      <c r="AI248" s="85" t="e">
        <f t="shared" si="191"/>
        <v>#N/A</v>
      </c>
      <c r="AJ248" s="85" t="e">
        <f t="shared" si="192"/>
        <v>#N/A</v>
      </c>
      <c r="AK248" s="85" t="e">
        <f t="shared" si="203"/>
        <v>#VALUE!</v>
      </c>
      <c r="AL248" s="85" t="e">
        <f t="shared" si="204"/>
        <v>#VALUE!</v>
      </c>
      <c r="AM248" s="85" t="e">
        <f t="shared" si="205"/>
        <v>#VALUE!</v>
      </c>
      <c r="AN248" s="85" t="e">
        <f t="shared" si="206"/>
        <v>#N/A</v>
      </c>
      <c r="AO248" s="85" t="e">
        <f t="shared" si="193"/>
        <v>#N/A</v>
      </c>
      <c r="AP248" s="85" t="e">
        <f t="shared" si="194"/>
        <v>#N/A</v>
      </c>
      <c r="AQ248" s="85" t="e">
        <f t="shared" si="195"/>
        <v>#N/A</v>
      </c>
      <c r="AR248" s="85" t="e">
        <f t="shared" si="196"/>
        <v>#N/A</v>
      </c>
      <c r="AS248" s="85" t="e">
        <f t="shared" si="197"/>
        <v>#N/A</v>
      </c>
      <c r="AT248" s="85" t="e">
        <f t="shared" si="198"/>
        <v>#N/A</v>
      </c>
      <c r="AU248" s="85" t="e">
        <f t="shared" si="207"/>
        <v>#VALUE!</v>
      </c>
      <c r="AV248" s="85" t="e">
        <f t="shared" si="208"/>
        <v>#VALUE!</v>
      </c>
      <c r="AW248" s="85" t="e">
        <f t="shared" si="209"/>
        <v>#VALUE!</v>
      </c>
      <c r="AX248" s="25" t="e">
        <f t="shared" si="210"/>
        <v>#VALUE!</v>
      </c>
      <c r="AY248" s="25">
        <f t="shared" si="171"/>
        <v>1.0169999999999999</v>
      </c>
      <c r="AZ248" s="55" t="e">
        <f t="shared" si="211"/>
        <v>#DIV/0!</v>
      </c>
    </row>
    <row r="249" spans="3:52">
      <c r="C249" s="4"/>
      <c r="D249" s="4"/>
      <c r="E249" s="4"/>
      <c r="F249" s="4"/>
      <c r="G249" s="55">
        <f t="shared" si="172"/>
        <v>-1.1208741258741391E-2</v>
      </c>
      <c r="H249" s="26"/>
      <c r="I249" s="25">
        <f>'Randament Mammo'!$I$18-4.5</f>
        <v>61.5</v>
      </c>
      <c r="J249" s="26"/>
      <c r="K249" s="25">
        <f t="shared" si="199"/>
        <v>0</v>
      </c>
      <c r="L249" s="25" t="e">
        <f>VLOOKUP(E249,'Tabele aux MGD'!B239:F249,IF(_CTF="Mo/Mo",2,IF(_CTF="Mo/Rh",3,IF(_CTF="Rh/Rh",4,5))),0)</f>
        <v>#N/A</v>
      </c>
      <c r="M249" s="25" t="e">
        <f t="shared" si="173"/>
        <v>#N/A</v>
      </c>
      <c r="N249" s="25" t="e">
        <f t="shared" si="174"/>
        <v>#N/A</v>
      </c>
      <c r="O249" s="25" t="e">
        <f t="shared" si="175"/>
        <v>#N/A</v>
      </c>
      <c r="P249" s="25" t="e">
        <f t="shared" si="176"/>
        <v>#N/A</v>
      </c>
      <c r="Q249" s="25" t="e">
        <f t="shared" si="177"/>
        <v>#N/A</v>
      </c>
      <c r="R249" s="25" t="e">
        <f t="shared" si="178"/>
        <v>#N/A</v>
      </c>
      <c r="S249" s="25" t="e">
        <f t="shared" si="179"/>
        <v>#N/A</v>
      </c>
      <c r="T249" s="25" t="e">
        <f t="shared" si="180"/>
        <v>#N/A</v>
      </c>
      <c r="U249" s="25" t="e">
        <f t="shared" si="200"/>
        <v>#VALUE!</v>
      </c>
      <c r="V249" s="25" t="e">
        <f t="shared" si="201"/>
        <v>#VALUE!</v>
      </c>
      <c r="W249" s="25" t="e">
        <f t="shared" si="202"/>
        <v>#VALUE!</v>
      </c>
      <c r="X249" s="26"/>
      <c r="Y249" s="85" t="e">
        <f t="shared" si="181"/>
        <v>#N/A</v>
      </c>
      <c r="Z249" s="85" t="e">
        <f t="shared" si="182"/>
        <v>#N/A</v>
      </c>
      <c r="AA249" s="85" t="e">
        <f t="shared" si="183"/>
        <v>#N/A</v>
      </c>
      <c r="AB249" s="85" t="e">
        <f t="shared" si="184"/>
        <v>#N/A</v>
      </c>
      <c r="AC249" s="85" t="e">
        <f t="shared" si="185"/>
        <v>#N/A</v>
      </c>
      <c r="AD249" s="85" t="e">
        <f t="shared" si="186"/>
        <v>#N/A</v>
      </c>
      <c r="AE249" s="85" t="e">
        <f t="shared" si="187"/>
        <v>#N/A</v>
      </c>
      <c r="AF249" s="85" t="e">
        <f t="shared" si="188"/>
        <v>#N/A</v>
      </c>
      <c r="AG249" s="85" t="e">
        <f t="shared" si="189"/>
        <v>#N/A</v>
      </c>
      <c r="AH249" s="85" t="e">
        <f t="shared" si="190"/>
        <v>#N/A</v>
      </c>
      <c r="AI249" s="85" t="e">
        <f t="shared" si="191"/>
        <v>#N/A</v>
      </c>
      <c r="AJ249" s="85" t="e">
        <f t="shared" si="192"/>
        <v>#N/A</v>
      </c>
      <c r="AK249" s="85" t="e">
        <f t="shared" si="203"/>
        <v>#VALUE!</v>
      </c>
      <c r="AL249" s="85" t="e">
        <f t="shared" si="204"/>
        <v>#VALUE!</v>
      </c>
      <c r="AM249" s="85" t="e">
        <f t="shared" si="205"/>
        <v>#VALUE!</v>
      </c>
      <c r="AN249" s="85" t="e">
        <f t="shared" si="206"/>
        <v>#N/A</v>
      </c>
      <c r="AO249" s="85" t="e">
        <f t="shared" si="193"/>
        <v>#N/A</v>
      </c>
      <c r="AP249" s="85" t="e">
        <f t="shared" si="194"/>
        <v>#N/A</v>
      </c>
      <c r="AQ249" s="85" t="e">
        <f t="shared" si="195"/>
        <v>#N/A</v>
      </c>
      <c r="AR249" s="85" t="e">
        <f t="shared" si="196"/>
        <v>#N/A</v>
      </c>
      <c r="AS249" s="85" t="e">
        <f t="shared" si="197"/>
        <v>#N/A</v>
      </c>
      <c r="AT249" s="85" t="e">
        <f t="shared" si="198"/>
        <v>#N/A</v>
      </c>
      <c r="AU249" s="85" t="e">
        <f t="shared" si="207"/>
        <v>#VALUE!</v>
      </c>
      <c r="AV249" s="85" t="e">
        <f t="shared" si="208"/>
        <v>#VALUE!</v>
      </c>
      <c r="AW249" s="85" t="e">
        <f t="shared" si="209"/>
        <v>#VALUE!</v>
      </c>
      <c r="AX249" s="25" t="e">
        <f t="shared" si="210"/>
        <v>#VALUE!</v>
      </c>
      <c r="AY249" s="25">
        <f t="shared" si="171"/>
        <v>1.0169999999999999</v>
      </c>
      <c r="AZ249" s="55" t="e">
        <f t="shared" si="211"/>
        <v>#DIV/0!</v>
      </c>
    </row>
    <row r="250" spans="3:52">
      <c r="C250" s="4"/>
      <c r="D250" s="4"/>
      <c r="E250" s="4"/>
      <c r="F250" s="4"/>
      <c r="G250" s="55">
        <f t="shared" si="172"/>
        <v>-1.1208741258741391E-2</v>
      </c>
      <c r="H250" s="26"/>
      <c r="I250" s="25">
        <f>'Randament Mammo'!$I$18-4.5</f>
        <v>61.5</v>
      </c>
      <c r="J250" s="26"/>
      <c r="K250" s="25">
        <f t="shared" si="199"/>
        <v>0</v>
      </c>
      <c r="L250" s="25" t="e">
        <f>VLOOKUP(E250,'Tabele aux MGD'!B240:F250,IF(_CTF="Mo/Mo",2,IF(_CTF="Mo/Rh",3,IF(_CTF="Rh/Rh",4,5))),0)</f>
        <v>#N/A</v>
      </c>
      <c r="M250" s="25" t="e">
        <f t="shared" si="173"/>
        <v>#N/A</v>
      </c>
      <c r="N250" s="25" t="e">
        <f t="shared" si="174"/>
        <v>#N/A</v>
      </c>
      <c r="O250" s="25" t="e">
        <f t="shared" si="175"/>
        <v>#N/A</v>
      </c>
      <c r="P250" s="25" t="e">
        <f t="shared" si="176"/>
        <v>#N/A</v>
      </c>
      <c r="Q250" s="25" t="e">
        <f t="shared" si="177"/>
        <v>#N/A</v>
      </c>
      <c r="R250" s="25" t="e">
        <f t="shared" si="178"/>
        <v>#N/A</v>
      </c>
      <c r="S250" s="25" t="e">
        <f t="shared" si="179"/>
        <v>#N/A</v>
      </c>
      <c r="T250" s="25" t="e">
        <f t="shared" si="180"/>
        <v>#N/A</v>
      </c>
      <c r="U250" s="25" t="e">
        <f t="shared" si="200"/>
        <v>#VALUE!</v>
      </c>
      <c r="V250" s="25" t="e">
        <f t="shared" si="201"/>
        <v>#VALUE!</v>
      </c>
      <c r="W250" s="25" t="e">
        <f t="shared" si="202"/>
        <v>#VALUE!</v>
      </c>
      <c r="X250" s="26"/>
      <c r="Y250" s="85" t="e">
        <f t="shared" si="181"/>
        <v>#N/A</v>
      </c>
      <c r="Z250" s="85" t="e">
        <f t="shared" si="182"/>
        <v>#N/A</v>
      </c>
      <c r="AA250" s="85" t="e">
        <f t="shared" si="183"/>
        <v>#N/A</v>
      </c>
      <c r="AB250" s="85" t="e">
        <f t="shared" si="184"/>
        <v>#N/A</v>
      </c>
      <c r="AC250" s="85" t="e">
        <f t="shared" si="185"/>
        <v>#N/A</v>
      </c>
      <c r="AD250" s="85" t="e">
        <f t="shared" si="186"/>
        <v>#N/A</v>
      </c>
      <c r="AE250" s="85" t="e">
        <f t="shared" si="187"/>
        <v>#N/A</v>
      </c>
      <c r="AF250" s="85" t="e">
        <f t="shared" si="188"/>
        <v>#N/A</v>
      </c>
      <c r="AG250" s="85" t="e">
        <f t="shared" si="189"/>
        <v>#N/A</v>
      </c>
      <c r="AH250" s="85" t="e">
        <f t="shared" si="190"/>
        <v>#N/A</v>
      </c>
      <c r="AI250" s="85" t="e">
        <f t="shared" si="191"/>
        <v>#N/A</v>
      </c>
      <c r="AJ250" s="85" t="e">
        <f t="shared" si="192"/>
        <v>#N/A</v>
      </c>
      <c r="AK250" s="85" t="e">
        <f t="shared" si="203"/>
        <v>#VALUE!</v>
      </c>
      <c r="AL250" s="85" t="e">
        <f t="shared" si="204"/>
        <v>#VALUE!</v>
      </c>
      <c r="AM250" s="85" t="e">
        <f t="shared" si="205"/>
        <v>#VALUE!</v>
      </c>
      <c r="AN250" s="85" t="e">
        <f t="shared" si="206"/>
        <v>#N/A</v>
      </c>
      <c r="AO250" s="85" t="e">
        <f t="shared" si="193"/>
        <v>#N/A</v>
      </c>
      <c r="AP250" s="85" t="e">
        <f t="shared" si="194"/>
        <v>#N/A</v>
      </c>
      <c r="AQ250" s="85" t="e">
        <f t="shared" si="195"/>
        <v>#N/A</v>
      </c>
      <c r="AR250" s="85" t="e">
        <f t="shared" si="196"/>
        <v>#N/A</v>
      </c>
      <c r="AS250" s="85" t="e">
        <f t="shared" si="197"/>
        <v>#N/A</v>
      </c>
      <c r="AT250" s="85" t="e">
        <f t="shared" si="198"/>
        <v>#N/A</v>
      </c>
      <c r="AU250" s="85" t="e">
        <f t="shared" si="207"/>
        <v>#VALUE!</v>
      </c>
      <c r="AV250" s="85" t="e">
        <f t="shared" si="208"/>
        <v>#VALUE!</v>
      </c>
      <c r="AW250" s="85" t="e">
        <f t="shared" si="209"/>
        <v>#VALUE!</v>
      </c>
      <c r="AX250" s="25" t="e">
        <f t="shared" si="210"/>
        <v>#VALUE!</v>
      </c>
      <c r="AY250" s="25">
        <f t="shared" si="171"/>
        <v>1.0169999999999999</v>
      </c>
      <c r="AZ250" s="55" t="e">
        <f t="shared" si="211"/>
        <v>#DIV/0!</v>
      </c>
    </row>
    <row r="251" spans="3:52">
      <c r="C251" s="4"/>
      <c r="D251" s="4"/>
      <c r="E251" s="4"/>
      <c r="F251" s="4"/>
      <c r="G251" s="55">
        <f t="shared" si="172"/>
        <v>-1.1208741258741391E-2</v>
      </c>
      <c r="H251" s="26"/>
      <c r="I251" s="25">
        <f>'Randament Mammo'!$I$18-4.5</f>
        <v>61.5</v>
      </c>
      <c r="J251" s="26"/>
      <c r="K251" s="25">
        <f t="shared" si="199"/>
        <v>0</v>
      </c>
      <c r="L251" s="25" t="e">
        <f>VLOOKUP(E251,'Tabele aux MGD'!B241:F251,IF(_CTF="Mo/Mo",2,IF(_CTF="Mo/Rh",3,IF(_CTF="Rh/Rh",4,5))),0)</f>
        <v>#N/A</v>
      </c>
      <c r="M251" s="25" t="e">
        <f t="shared" si="173"/>
        <v>#N/A</v>
      </c>
      <c r="N251" s="25" t="e">
        <f t="shared" si="174"/>
        <v>#N/A</v>
      </c>
      <c r="O251" s="25" t="e">
        <f t="shared" si="175"/>
        <v>#N/A</v>
      </c>
      <c r="P251" s="25" t="e">
        <f t="shared" si="176"/>
        <v>#N/A</v>
      </c>
      <c r="Q251" s="25" t="e">
        <f t="shared" si="177"/>
        <v>#N/A</v>
      </c>
      <c r="R251" s="25" t="e">
        <f t="shared" si="178"/>
        <v>#N/A</v>
      </c>
      <c r="S251" s="25" t="e">
        <f t="shared" si="179"/>
        <v>#N/A</v>
      </c>
      <c r="T251" s="25" t="e">
        <f t="shared" si="180"/>
        <v>#N/A</v>
      </c>
      <c r="U251" s="25" t="e">
        <f t="shared" si="200"/>
        <v>#VALUE!</v>
      </c>
      <c r="V251" s="25" t="e">
        <f t="shared" si="201"/>
        <v>#VALUE!</v>
      </c>
      <c r="W251" s="25" t="e">
        <f t="shared" si="202"/>
        <v>#VALUE!</v>
      </c>
      <c r="X251" s="26"/>
      <c r="Y251" s="85" t="e">
        <f t="shared" si="181"/>
        <v>#N/A</v>
      </c>
      <c r="Z251" s="85" t="e">
        <f t="shared" si="182"/>
        <v>#N/A</v>
      </c>
      <c r="AA251" s="85" t="e">
        <f t="shared" si="183"/>
        <v>#N/A</v>
      </c>
      <c r="AB251" s="85" t="e">
        <f t="shared" si="184"/>
        <v>#N/A</v>
      </c>
      <c r="AC251" s="85" t="e">
        <f t="shared" si="185"/>
        <v>#N/A</v>
      </c>
      <c r="AD251" s="85" t="e">
        <f t="shared" si="186"/>
        <v>#N/A</v>
      </c>
      <c r="AE251" s="85" t="e">
        <f t="shared" si="187"/>
        <v>#N/A</v>
      </c>
      <c r="AF251" s="85" t="e">
        <f t="shared" si="188"/>
        <v>#N/A</v>
      </c>
      <c r="AG251" s="85" t="e">
        <f t="shared" si="189"/>
        <v>#N/A</v>
      </c>
      <c r="AH251" s="85" t="e">
        <f t="shared" si="190"/>
        <v>#N/A</v>
      </c>
      <c r="AI251" s="85" t="e">
        <f t="shared" si="191"/>
        <v>#N/A</v>
      </c>
      <c r="AJ251" s="85" t="e">
        <f t="shared" si="192"/>
        <v>#N/A</v>
      </c>
      <c r="AK251" s="85" t="e">
        <f t="shared" si="203"/>
        <v>#VALUE!</v>
      </c>
      <c r="AL251" s="85" t="e">
        <f t="shared" si="204"/>
        <v>#VALUE!</v>
      </c>
      <c r="AM251" s="85" t="e">
        <f t="shared" si="205"/>
        <v>#VALUE!</v>
      </c>
      <c r="AN251" s="85" t="e">
        <f t="shared" si="206"/>
        <v>#N/A</v>
      </c>
      <c r="AO251" s="85" t="e">
        <f t="shared" si="193"/>
        <v>#N/A</v>
      </c>
      <c r="AP251" s="85" t="e">
        <f t="shared" si="194"/>
        <v>#N/A</v>
      </c>
      <c r="AQ251" s="85" t="e">
        <f t="shared" si="195"/>
        <v>#N/A</v>
      </c>
      <c r="AR251" s="85" t="e">
        <f t="shared" si="196"/>
        <v>#N/A</v>
      </c>
      <c r="AS251" s="85" t="e">
        <f t="shared" si="197"/>
        <v>#N/A</v>
      </c>
      <c r="AT251" s="85" t="e">
        <f t="shared" si="198"/>
        <v>#N/A</v>
      </c>
      <c r="AU251" s="85" t="e">
        <f t="shared" si="207"/>
        <v>#VALUE!</v>
      </c>
      <c r="AV251" s="85" t="e">
        <f t="shared" si="208"/>
        <v>#VALUE!</v>
      </c>
      <c r="AW251" s="85" t="e">
        <f t="shared" si="209"/>
        <v>#VALUE!</v>
      </c>
      <c r="AX251" s="25" t="e">
        <f t="shared" si="210"/>
        <v>#VALUE!</v>
      </c>
      <c r="AY251" s="25">
        <f t="shared" si="171"/>
        <v>1.0169999999999999</v>
      </c>
      <c r="AZ251" s="55" t="e">
        <f t="shared" si="211"/>
        <v>#DIV/0!</v>
      </c>
    </row>
    <row r="252" spans="3:52">
      <c r="C252" s="4"/>
      <c r="D252" s="4"/>
      <c r="E252" s="4"/>
      <c r="F252" s="4"/>
      <c r="G252" s="55">
        <f t="shared" si="172"/>
        <v>-1.1208741258741391E-2</v>
      </c>
      <c r="H252" s="26"/>
      <c r="I252" s="25">
        <f>'Randament Mammo'!$I$18-4.5</f>
        <v>61.5</v>
      </c>
      <c r="J252" s="26"/>
      <c r="K252" s="25">
        <f t="shared" si="199"/>
        <v>0</v>
      </c>
      <c r="L252" s="25" t="e">
        <f>VLOOKUP(E252,'Tabele aux MGD'!B242:F252,IF(_CTF="Mo/Mo",2,IF(_CTF="Mo/Rh",3,IF(_CTF="Rh/Rh",4,5))),0)</f>
        <v>#N/A</v>
      </c>
      <c r="M252" s="25" t="e">
        <f t="shared" si="173"/>
        <v>#N/A</v>
      </c>
      <c r="N252" s="25" t="e">
        <f t="shared" si="174"/>
        <v>#N/A</v>
      </c>
      <c r="O252" s="25" t="e">
        <f t="shared" si="175"/>
        <v>#N/A</v>
      </c>
      <c r="P252" s="25" t="e">
        <f t="shared" si="176"/>
        <v>#N/A</v>
      </c>
      <c r="Q252" s="25" t="e">
        <f t="shared" si="177"/>
        <v>#N/A</v>
      </c>
      <c r="R252" s="25" t="e">
        <f t="shared" si="178"/>
        <v>#N/A</v>
      </c>
      <c r="S252" s="25" t="e">
        <f t="shared" si="179"/>
        <v>#N/A</v>
      </c>
      <c r="T252" s="25" t="e">
        <f t="shared" si="180"/>
        <v>#N/A</v>
      </c>
      <c r="U252" s="25" t="e">
        <f t="shared" si="200"/>
        <v>#VALUE!</v>
      </c>
      <c r="V252" s="25" t="e">
        <f t="shared" si="201"/>
        <v>#VALUE!</v>
      </c>
      <c r="W252" s="25" t="e">
        <f t="shared" si="202"/>
        <v>#VALUE!</v>
      </c>
      <c r="X252" s="26"/>
      <c r="Y252" s="85" t="e">
        <f t="shared" si="181"/>
        <v>#N/A</v>
      </c>
      <c r="Z252" s="85" t="e">
        <f t="shared" si="182"/>
        <v>#N/A</v>
      </c>
      <c r="AA252" s="85" t="e">
        <f t="shared" si="183"/>
        <v>#N/A</v>
      </c>
      <c r="AB252" s="85" t="e">
        <f t="shared" si="184"/>
        <v>#N/A</v>
      </c>
      <c r="AC252" s="85" t="e">
        <f t="shared" si="185"/>
        <v>#N/A</v>
      </c>
      <c r="AD252" s="85" t="e">
        <f t="shared" si="186"/>
        <v>#N/A</v>
      </c>
      <c r="AE252" s="85" t="e">
        <f t="shared" si="187"/>
        <v>#N/A</v>
      </c>
      <c r="AF252" s="85" t="e">
        <f t="shared" si="188"/>
        <v>#N/A</v>
      </c>
      <c r="AG252" s="85" t="e">
        <f t="shared" si="189"/>
        <v>#N/A</v>
      </c>
      <c r="AH252" s="85" t="e">
        <f t="shared" si="190"/>
        <v>#N/A</v>
      </c>
      <c r="AI252" s="85" t="e">
        <f t="shared" si="191"/>
        <v>#N/A</v>
      </c>
      <c r="AJ252" s="85" t="e">
        <f t="shared" si="192"/>
        <v>#N/A</v>
      </c>
      <c r="AK252" s="85" t="e">
        <f t="shared" si="203"/>
        <v>#VALUE!</v>
      </c>
      <c r="AL252" s="85" t="e">
        <f t="shared" si="204"/>
        <v>#VALUE!</v>
      </c>
      <c r="AM252" s="85" t="e">
        <f t="shared" si="205"/>
        <v>#VALUE!</v>
      </c>
      <c r="AN252" s="85" t="e">
        <f t="shared" si="206"/>
        <v>#N/A</v>
      </c>
      <c r="AO252" s="85" t="e">
        <f t="shared" si="193"/>
        <v>#N/A</v>
      </c>
      <c r="AP252" s="85" t="e">
        <f t="shared" si="194"/>
        <v>#N/A</v>
      </c>
      <c r="AQ252" s="85" t="e">
        <f t="shared" si="195"/>
        <v>#N/A</v>
      </c>
      <c r="AR252" s="85" t="e">
        <f t="shared" si="196"/>
        <v>#N/A</v>
      </c>
      <c r="AS252" s="85" t="e">
        <f t="shared" si="197"/>
        <v>#N/A</v>
      </c>
      <c r="AT252" s="85" t="e">
        <f t="shared" si="198"/>
        <v>#N/A</v>
      </c>
      <c r="AU252" s="85" t="e">
        <f t="shared" si="207"/>
        <v>#VALUE!</v>
      </c>
      <c r="AV252" s="85" t="e">
        <f t="shared" si="208"/>
        <v>#VALUE!</v>
      </c>
      <c r="AW252" s="85" t="e">
        <f t="shared" si="209"/>
        <v>#VALUE!</v>
      </c>
      <c r="AX252" s="25" t="e">
        <f t="shared" si="210"/>
        <v>#VALUE!</v>
      </c>
      <c r="AY252" s="25">
        <f t="shared" si="171"/>
        <v>1.0169999999999999</v>
      </c>
      <c r="AZ252" s="55" t="e">
        <f t="shared" si="211"/>
        <v>#DIV/0!</v>
      </c>
    </row>
    <row r="253" spans="3:52">
      <c r="C253" s="4"/>
      <c r="D253" s="4"/>
      <c r="E253" s="4"/>
      <c r="F253" s="4"/>
      <c r="G253" s="55">
        <f t="shared" si="172"/>
        <v>-1.1208741258741391E-2</v>
      </c>
      <c r="H253" s="26"/>
      <c r="I253" s="25">
        <f>'Randament Mammo'!$I$18-4.5</f>
        <v>61.5</v>
      </c>
      <c r="J253" s="26"/>
      <c r="K253" s="25">
        <f t="shared" si="199"/>
        <v>0</v>
      </c>
      <c r="L253" s="25" t="e">
        <f>VLOOKUP(E253,'Tabele aux MGD'!B243:F253,IF(_CTF="Mo/Mo",2,IF(_CTF="Mo/Rh",3,IF(_CTF="Rh/Rh",4,5))),0)</f>
        <v>#N/A</v>
      </c>
      <c r="M253" s="25" t="e">
        <f t="shared" si="173"/>
        <v>#N/A</v>
      </c>
      <c r="N253" s="25" t="e">
        <f t="shared" si="174"/>
        <v>#N/A</v>
      </c>
      <c r="O253" s="25" t="e">
        <f t="shared" si="175"/>
        <v>#N/A</v>
      </c>
      <c r="P253" s="25" t="e">
        <f t="shared" si="176"/>
        <v>#N/A</v>
      </c>
      <c r="Q253" s="25" t="e">
        <f t="shared" si="177"/>
        <v>#N/A</v>
      </c>
      <c r="R253" s="25" t="e">
        <f t="shared" si="178"/>
        <v>#N/A</v>
      </c>
      <c r="S253" s="25" t="e">
        <f t="shared" si="179"/>
        <v>#N/A</v>
      </c>
      <c r="T253" s="25" t="e">
        <f t="shared" si="180"/>
        <v>#N/A</v>
      </c>
      <c r="U253" s="25" t="e">
        <f t="shared" si="200"/>
        <v>#VALUE!</v>
      </c>
      <c r="V253" s="25" t="e">
        <f t="shared" si="201"/>
        <v>#VALUE!</v>
      </c>
      <c r="W253" s="25" t="e">
        <f t="shared" si="202"/>
        <v>#VALUE!</v>
      </c>
      <c r="X253" s="26"/>
      <c r="Y253" s="85" t="e">
        <f t="shared" si="181"/>
        <v>#N/A</v>
      </c>
      <c r="Z253" s="85" t="e">
        <f t="shared" si="182"/>
        <v>#N/A</v>
      </c>
      <c r="AA253" s="85" t="e">
        <f t="shared" si="183"/>
        <v>#N/A</v>
      </c>
      <c r="AB253" s="85" t="e">
        <f t="shared" si="184"/>
        <v>#N/A</v>
      </c>
      <c r="AC253" s="85" t="e">
        <f t="shared" si="185"/>
        <v>#N/A</v>
      </c>
      <c r="AD253" s="85" t="e">
        <f t="shared" si="186"/>
        <v>#N/A</v>
      </c>
      <c r="AE253" s="85" t="e">
        <f t="shared" si="187"/>
        <v>#N/A</v>
      </c>
      <c r="AF253" s="85" t="e">
        <f t="shared" si="188"/>
        <v>#N/A</v>
      </c>
      <c r="AG253" s="85" t="e">
        <f t="shared" si="189"/>
        <v>#N/A</v>
      </c>
      <c r="AH253" s="85" t="e">
        <f t="shared" si="190"/>
        <v>#N/A</v>
      </c>
      <c r="AI253" s="85" t="e">
        <f t="shared" si="191"/>
        <v>#N/A</v>
      </c>
      <c r="AJ253" s="85" t="e">
        <f t="shared" si="192"/>
        <v>#N/A</v>
      </c>
      <c r="AK253" s="85" t="e">
        <f t="shared" si="203"/>
        <v>#VALUE!</v>
      </c>
      <c r="AL253" s="85" t="e">
        <f t="shared" si="204"/>
        <v>#VALUE!</v>
      </c>
      <c r="AM253" s="85" t="e">
        <f t="shared" si="205"/>
        <v>#VALUE!</v>
      </c>
      <c r="AN253" s="85" t="e">
        <f t="shared" si="206"/>
        <v>#N/A</v>
      </c>
      <c r="AO253" s="85" t="e">
        <f t="shared" si="193"/>
        <v>#N/A</v>
      </c>
      <c r="AP253" s="85" t="e">
        <f t="shared" si="194"/>
        <v>#N/A</v>
      </c>
      <c r="AQ253" s="85" t="e">
        <f t="shared" si="195"/>
        <v>#N/A</v>
      </c>
      <c r="AR253" s="85" t="e">
        <f t="shared" si="196"/>
        <v>#N/A</v>
      </c>
      <c r="AS253" s="85" t="e">
        <f t="shared" si="197"/>
        <v>#N/A</v>
      </c>
      <c r="AT253" s="85" t="e">
        <f t="shared" si="198"/>
        <v>#N/A</v>
      </c>
      <c r="AU253" s="85" t="e">
        <f t="shared" si="207"/>
        <v>#VALUE!</v>
      </c>
      <c r="AV253" s="85" t="e">
        <f t="shared" si="208"/>
        <v>#VALUE!</v>
      </c>
      <c r="AW253" s="85" t="e">
        <f t="shared" si="209"/>
        <v>#VALUE!</v>
      </c>
      <c r="AX253" s="25" t="e">
        <f t="shared" si="210"/>
        <v>#VALUE!</v>
      </c>
      <c r="AY253" s="25">
        <f t="shared" si="171"/>
        <v>1.0169999999999999</v>
      </c>
      <c r="AZ253" s="55" t="e">
        <f t="shared" si="211"/>
        <v>#DIV/0!</v>
      </c>
    </row>
    <row r="254" spans="3:52">
      <c r="C254" s="4"/>
      <c r="D254" s="4"/>
      <c r="E254" s="4"/>
      <c r="F254" s="4"/>
      <c r="G254" s="55">
        <f t="shared" si="172"/>
        <v>-1.1208741258741391E-2</v>
      </c>
      <c r="H254" s="26"/>
      <c r="I254" s="25">
        <f>'Randament Mammo'!$I$18-4.5</f>
        <v>61.5</v>
      </c>
      <c r="J254" s="26"/>
      <c r="K254" s="25">
        <f t="shared" si="199"/>
        <v>0</v>
      </c>
      <c r="L254" s="25" t="e">
        <f>VLOOKUP(E254,'Tabele aux MGD'!B244:F254,IF(_CTF="Mo/Mo",2,IF(_CTF="Mo/Rh",3,IF(_CTF="Rh/Rh",4,5))),0)</f>
        <v>#N/A</v>
      </c>
      <c r="M254" s="25" t="e">
        <f t="shared" si="173"/>
        <v>#N/A</v>
      </c>
      <c r="N254" s="25" t="e">
        <f t="shared" si="174"/>
        <v>#N/A</v>
      </c>
      <c r="O254" s="25" t="e">
        <f t="shared" si="175"/>
        <v>#N/A</v>
      </c>
      <c r="P254" s="25" t="e">
        <f t="shared" si="176"/>
        <v>#N/A</v>
      </c>
      <c r="Q254" s="25" t="e">
        <f t="shared" si="177"/>
        <v>#N/A</v>
      </c>
      <c r="R254" s="25" t="e">
        <f t="shared" si="178"/>
        <v>#N/A</v>
      </c>
      <c r="S254" s="25" t="e">
        <f t="shared" si="179"/>
        <v>#N/A</v>
      </c>
      <c r="T254" s="25" t="e">
        <f t="shared" si="180"/>
        <v>#N/A</v>
      </c>
      <c r="U254" s="25" t="e">
        <f t="shared" si="200"/>
        <v>#VALUE!</v>
      </c>
      <c r="V254" s="25" t="e">
        <f t="shared" si="201"/>
        <v>#VALUE!</v>
      </c>
      <c r="W254" s="25" t="e">
        <f t="shared" si="202"/>
        <v>#VALUE!</v>
      </c>
      <c r="X254" s="26"/>
      <c r="Y254" s="85" t="e">
        <f t="shared" si="181"/>
        <v>#N/A</v>
      </c>
      <c r="Z254" s="85" t="e">
        <f t="shared" si="182"/>
        <v>#N/A</v>
      </c>
      <c r="AA254" s="85" t="e">
        <f t="shared" si="183"/>
        <v>#N/A</v>
      </c>
      <c r="AB254" s="85" t="e">
        <f t="shared" si="184"/>
        <v>#N/A</v>
      </c>
      <c r="AC254" s="85" t="e">
        <f t="shared" si="185"/>
        <v>#N/A</v>
      </c>
      <c r="AD254" s="85" t="e">
        <f t="shared" si="186"/>
        <v>#N/A</v>
      </c>
      <c r="AE254" s="85" t="e">
        <f t="shared" si="187"/>
        <v>#N/A</v>
      </c>
      <c r="AF254" s="85" t="e">
        <f t="shared" si="188"/>
        <v>#N/A</v>
      </c>
      <c r="AG254" s="85" t="e">
        <f t="shared" si="189"/>
        <v>#N/A</v>
      </c>
      <c r="AH254" s="85" t="e">
        <f t="shared" si="190"/>
        <v>#N/A</v>
      </c>
      <c r="AI254" s="85" t="e">
        <f t="shared" si="191"/>
        <v>#N/A</v>
      </c>
      <c r="AJ254" s="85" t="e">
        <f t="shared" si="192"/>
        <v>#N/A</v>
      </c>
      <c r="AK254" s="85" t="e">
        <f t="shared" si="203"/>
        <v>#VALUE!</v>
      </c>
      <c r="AL254" s="85" t="e">
        <f t="shared" si="204"/>
        <v>#VALUE!</v>
      </c>
      <c r="AM254" s="85" t="e">
        <f t="shared" si="205"/>
        <v>#VALUE!</v>
      </c>
      <c r="AN254" s="85" t="e">
        <f t="shared" si="206"/>
        <v>#N/A</v>
      </c>
      <c r="AO254" s="85" t="e">
        <f t="shared" si="193"/>
        <v>#N/A</v>
      </c>
      <c r="AP254" s="85" t="e">
        <f t="shared" si="194"/>
        <v>#N/A</v>
      </c>
      <c r="AQ254" s="85" t="e">
        <f t="shared" si="195"/>
        <v>#N/A</v>
      </c>
      <c r="AR254" s="85" t="e">
        <f t="shared" si="196"/>
        <v>#N/A</v>
      </c>
      <c r="AS254" s="85" t="e">
        <f t="shared" si="197"/>
        <v>#N/A</v>
      </c>
      <c r="AT254" s="85" t="e">
        <f t="shared" si="198"/>
        <v>#N/A</v>
      </c>
      <c r="AU254" s="85" t="e">
        <f t="shared" si="207"/>
        <v>#VALUE!</v>
      </c>
      <c r="AV254" s="85" t="e">
        <f t="shared" si="208"/>
        <v>#VALUE!</v>
      </c>
      <c r="AW254" s="85" t="e">
        <f t="shared" si="209"/>
        <v>#VALUE!</v>
      </c>
      <c r="AX254" s="25" t="e">
        <f t="shared" si="210"/>
        <v>#VALUE!</v>
      </c>
      <c r="AY254" s="25">
        <f t="shared" si="171"/>
        <v>1.0169999999999999</v>
      </c>
      <c r="AZ254" s="55" t="e">
        <f t="shared" si="211"/>
        <v>#DIV/0!</v>
      </c>
    </row>
    <row r="255" spans="3:52">
      <c r="C255" s="4"/>
      <c r="D255" s="4"/>
      <c r="E255" s="4"/>
      <c r="F255" s="4"/>
      <c r="G255" s="55">
        <f t="shared" si="172"/>
        <v>-1.1208741258741391E-2</v>
      </c>
      <c r="H255" s="26"/>
      <c r="I255" s="25">
        <f>'Randament Mammo'!$I$18-4.5</f>
        <v>61.5</v>
      </c>
      <c r="J255" s="26"/>
      <c r="K255" s="25">
        <f t="shared" si="199"/>
        <v>0</v>
      </c>
      <c r="L255" s="25" t="e">
        <f>VLOOKUP(E255,'Tabele aux MGD'!B245:F255,IF(_CTF="Mo/Mo",2,IF(_CTF="Mo/Rh",3,IF(_CTF="Rh/Rh",4,5))),0)</f>
        <v>#N/A</v>
      </c>
      <c r="M255" s="25" t="e">
        <f t="shared" si="173"/>
        <v>#N/A</v>
      </c>
      <c r="N255" s="25" t="e">
        <f t="shared" si="174"/>
        <v>#N/A</v>
      </c>
      <c r="O255" s="25" t="e">
        <f t="shared" si="175"/>
        <v>#N/A</v>
      </c>
      <c r="P255" s="25" t="e">
        <f t="shared" si="176"/>
        <v>#N/A</v>
      </c>
      <c r="Q255" s="25" t="e">
        <f t="shared" si="177"/>
        <v>#N/A</v>
      </c>
      <c r="R255" s="25" t="e">
        <f t="shared" si="178"/>
        <v>#N/A</v>
      </c>
      <c r="S255" s="25" t="e">
        <f t="shared" si="179"/>
        <v>#N/A</v>
      </c>
      <c r="T255" s="25" t="e">
        <f t="shared" si="180"/>
        <v>#N/A</v>
      </c>
      <c r="U255" s="25" t="e">
        <f t="shared" si="200"/>
        <v>#VALUE!</v>
      </c>
      <c r="V255" s="25" t="e">
        <f t="shared" si="201"/>
        <v>#VALUE!</v>
      </c>
      <c r="W255" s="25" t="e">
        <f t="shared" si="202"/>
        <v>#VALUE!</v>
      </c>
      <c r="X255" s="26"/>
      <c r="Y255" s="85" t="e">
        <f t="shared" si="181"/>
        <v>#N/A</v>
      </c>
      <c r="Z255" s="85" t="e">
        <f t="shared" si="182"/>
        <v>#N/A</v>
      </c>
      <c r="AA255" s="85" t="e">
        <f t="shared" si="183"/>
        <v>#N/A</v>
      </c>
      <c r="AB255" s="85" t="e">
        <f t="shared" si="184"/>
        <v>#N/A</v>
      </c>
      <c r="AC255" s="85" t="e">
        <f t="shared" si="185"/>
        <v>#N/A</v>
      </c>
      <c r="AD255" s="85" t="e">
        <f t="shared" si="186"/>
        <v>#N/A</v>
      </c>
      <c r="AE255" s="85" t="e">
        <f t="shared" si="187"/>
        <v>#N/A</v>
      </c>
      <c r="AF255" s="85" t="e">
        <f t="shared" si="188"/>
        <v>#N/A</v>
      </c>
      <c r="AG255" s="85" t="e">
        <f t="shared" si="189"/>
        <v>#N/A</v>
      </c>
      <c r="AH255" s="85" t="e">
        <f t="shared" si="190"/>
        <v>#N/A</v>
      </c>
      <c r="AI255" s="85" t="e">
        <f t="shared" si="191"/>
        <v>#N/A</v>
      </c>
      <c r="AJ255" s="85" t="e">
        <f t="shared" si="192"/>
        <v>#N/A</v>
      </c>
      <c r="AK255" s="85" t="e">
        <f t="shared" si="203"/>
        <v>#VALUE!</v>
      </c>
      <c r="AL255" s="85" t="e">
        <f t="shared" si="204"/>
        <v>#VALUE!</v>
      </c>
      <c r="AM255" s="85" t="e">
        <f t="shared" si="205"/>
        <v>#VALUE!</v>
      </c>
      <c r="AN255" s="85" t="e">
        <f t="shared" si="206"/>
        <v>#N/A</v>
      </c>
      <c r="AO255" s="85" t="e">
        <f t="shared" si="193"/>
        <v>#N/A</v>
      </c>
      <c r="AP255" s="85" t="e">
        <f t="shared" si="194"/>
        <v>#N/A</v>
      </c>
      <c r="AQ255" s="85" t="e">
        <f t="shared" si="195"/>
        <v>#N/A</v>
      </c>
      <c r="AR255" s="85" t="e">
        <f t="shared" si="196"/>
        <v>#N/A</v>
      </c>
      <c r="AS255" s="85" t="e">
        <f t="shared" si="197"/>
        <v>#N/A</v>
      </c>
      <c r="AT255" s="85" t="e">
        <f t="shared" si="198"/>
        <v>#N/A</v>
      </c>
      <c r="AU255" s="85" t="e">
        <f t="shared" si="207"/>
        <v>#VALUE!</v>
      </c>
      <c r="AV255" s="85" t="e">
        <f t="shared" si="208"/>
        <v>#VALUE!</v>
      </c>
      <c r="AW255" s="85" t="e">
        <f t="shared" si="209"/>
        <v>#VALUE!</v>
      </c>
      <c r="AX255" s="25" t="e">
        <f t="shared" si="210"/>
        <v>#VALUE!</v>
      </c>
      <c r="AY255" s="25">
        <f t="shared" si="171"/>
        <v>1.0169999999999999</v>
      </c>
      <c r="AZ255" s="55" t="e">
        <f t="shared" si="211"/>
        <v>#DIV/0!</v>
      </c>
    </row>
    <row r="256" spans="3:52">
      <c r="C256" s="4"/>
      <c r="D256" s="4"/>
      <c r="E256" s="4"/>
      <c r="F256" s="4"/>
      <c r="G256" s="55">
        <f t="shared" si="172"/>
        <v>-1.1208741258741391E-2</v>
      </c>
      <c r="H256" s="26"/>
      <c r="I256" s="25">
        <f>'Randament Mammo'!$I$18-4.5</f>
        <v>61.5</v>
      </c>
      <c r="J256" s="26"/>
      <c r="K256" s="25">
        <f t="shared" si="199"/>
        <v>0</v>
      </c>
      <c r="L256" s="25" t="e">
        <f>VLOOKUP(E256,'Tabele aux MGD'!B246:F256,IF(_CTF="Mo/Mo",2,IF(_CTF="Mo/Rh",3,IF(_CTF="Rh/Rh",4,5))),0)</f>
        <v>#N/A</v>
      </c>
      <c r="M256" s="25" t="e">
        <f t="shared" si="173"/>
        <v>#N/A</v>
      </c>
      <c r="N256" s="25" t="e">
        <f t="shared" si="174"/>
        <v>#N/A</v>
      </c>
      <c r="O256" s="25" t="e">
        <f t="shared" si="175"/>
        <v>#N/A</v>
      </c>
      <c r="P256" s="25" t="e">
        <f t="shared" si="176"/>
        <v>#N/A</v>
      </c>
      <c r="Q256" s="25" t="e">
        <f t="shared" si="177"/>
        <v>#N/A</v>
      </c>
      <c r="R256" s="25" t="e">
        <f t="shared" si="178"/>
        <v>#N/A</v>
      </c>
      <c r="S256" s="25" t="e">
        <f t="shared" si="179"/>
        <v>#N/A</v>
      </c>
      <c r="T256" s="25" t="e">
        <f t="shared" si="180"/>
        <v>#N/A</v>
      </c>
      <c r="U256" s="25" t="e">
        <f t="shared" si="200"/>
        <v>#VALUE!</v>
      </c>
      <c r="V256" s="25" t="e">
        <f t="shared" si="201"/>
        <v>#VALUE!</v>
      </c>
      <c r="W256" s="25" t="e">
        <f t="shared" si="202"/>
        <v>#VALUE!</v>
      </c>
      <c r="X256" s="26"/>
      <c r="Y256" s="85" t="e">
        <f t="shared" si="181"/>
        <v>#N/A</v>
      </c>
      <c r="Z256" s="85" t="e">
        <f t="shared" si="182"/>
        <v>#N/A</v>
      </c>
      <c r="AA256" s="85" t="e">
        <f t="shared" si="183"/>
        <v>#N/A</v>
      </c>
      <c r="AB256" s="85" t="e">
        <f t="shared" si="184"/>
        <v>#N/A</v>
      </c>
      <c r="AC256" s="85" t="e">
        <f t="shared" si="185"/>
        <v>#N/A</v>
      </c>
      <c r="AD256" s="85" t="e">
        <f t="shared" si="186"/>
        <v>#N/A</v>
      </c>
      <c r="AE256" s="85" t="e">
        <f t="shared" si="187"/>
        <v>#N/A</v>
      </c>
      <c r="AF256" s="85" t="e">
        <f t="shared" si="188"/>
        <v>#N/A</v>
      </c>
      <c r="AG256" s="85" t="e">
        <f t="shared" si="189"/>
        <v>#N/A</v>
      </c>
      <c r="AH256" s="85" t="e">
        <f t="shared" si="190"/>
        <v>#N/A</v>
      </c>
      <c r="AI256" s="85" t="e">
        <f t="shared" si="191"/>
        <v>#N/A</v>
      </c>
      <c r="AJ256" s="85" t="e">
        <f t="shared" si="192"/>
        <v>#N/A</v>
      </c>
      <c r="AK256" s="85" t="e">
        <f t="shared" si="203"/>
        <v>#VALUE!</v>
      </c>
      <c r="AL256" s="85" t="e">
        <f t="shared" si="204"/>
        <v>#VALUE!</v>
      </c>
      <c r="AM256" s="85" t="e">
        <f t="shared" si="205"/>
        <v>#VALUE!</v>
      </c>
      <c r="AN256" s="85" t="e">
        <f t="shared" si="206"/>
        <v>#N/A</v>
      </c>
      <c r="AO256" s="85" t="e">
        <f t="shared" si="193"/>
        <v>#N/A</v>
      </c>
      <c r="AP256" s="85" t="e">
        <f t="shared" si="194"/>
        <v>#N/A</v>
      </c>
      <c r="AQ256" s="85" t="e">
        <f t="shared" si="195"/>
        <v>#N/A</v>
      </c>
      <c r="AR256" s="85" t="e">
        <f t="shared" si="196"/>
        <v>#N/A</v>
      </c>
      <c r="AS256" s="85" t="e">
        <f t="shared" si="197"/>
        <v>#N/A</v>
      </c>
      <c r="AT256" s="85" t="e">
        <f t="shared" si="198"/>
        <v>#N/A</v>
      </c>
      <c r="AU256" s="85" t="e">
        <f t="shared" si="207"/>
        <v>#VALUE!</v>
      </c>
      <c r="AV256" s="85" t="e">
        <f t="shared" si="208"/>
        <v>#VALUE!</v>
      </c>
      <c r="AW256" s="85" t="e">
        <f t="shared" si="209"/>
        <v>#VALUE!</v>
      </c>
      <c r="AX256" s="25" t="e">
        <f t="shared" si="210"/>
        <v>#VALUE!</v>
      </c>
      <c r="AY256" s="25">
        <f t="shared" si="171"/>
        <v>1.0169999999999999</v>
      </c>
      <c r="AZ256" s="55" t="e">
        <f t="shared" si="211"/>
        <v>#DIV/0!</v>
      </c>
    </row>
    <row r="257" spans="3:52">
      <c r="C257" s="4"/>
      <c r="D257" s="4"/>
      <c r="E257" s="4"/>
      <c r="F257" s="4"/>
      <c r="G257" s="55">
        <f t="shared" si="172"/>
        <v>-1.1208741258741391E-2</v>
      </c>
      <c r="H257" s="26"/>
      <c r="I257" s="25">
        <f>'Randament Mammo'!$I$18-4.5</f>
        <v>61.5</v>
      </c>
      <c r="J257" s="26"/>
      <c r="K257" s="25">
        <f t="shared" si="199"/>
        <v>0</v>
      </c>
      <c r="L257" s="25" t="e">
        <f>VLOOKUP(E257,'Tabele aux MGD'!B247:F257,IF(_CTF="Mo/Mo",2,IF(_CTF="Mo/Rh",3,IF(_CTF="Rh/Rh",4,5))),0)</f>
        <v>#N/A</v>
      </c>
      <c r="M257" s="25" t="e">
        <f t="shared" si="173"/>
        <v>#N/A</v>
      </c>
      <c r="N257" s="25" t="e">
        <f t="shared" si="174"/>
        <v>#N/A</v>
      </c>
      <c r="O257" s="25" t="e">
        <f t="shared" si="175"/>
        <v>#N/A</v>
      </c>
      <c r="P257" s="25" t="e">
        <f t="shared" si="176"/>
        <v>#N/A</v>
      </c>
      <c r="Q257" s="25" t="e">
        <f t="shared" si="177"/>
        <v>#N/A</v>
      </c>
      <c r="R257" s="25" t="e">
        <f t="shared" si="178"/>
        <v>#N/A</v>
      </c>
      <c r="S257" s="25" t="e">
        <f t="shared" si="179"/>
        <v>#N/A</v>
      </c>
      <c r="T257" s="25" t="e">
        <f t="shared" si="180"/>
        <v>#N/A</v>
      </c>
      <c r="U257" s="25" t="e">
        <f t="shared" si="200"/>
        <v>#VALUE!</v>
      </c>
      <c r="V257" s="25" t="e">
        <f t="shared" si="201"/>
        <v>#VALUE!</v>
      </c>
      <c r="W257" s="25" t="e">
        <f t="shared" si="202"/>
        <v>#VALUE!</v>
      </c>
      <c r="X257" s="26"/>
      <c r="Y257" s="85" t="e">
        <f t="shared" si="181"/>
        <v>#N/A</v>
      </c>
      <c r="Z257" s="85" t="e">
        <f t="shared" si="182"/>
        <v>#N/A</v>
      </c>
      <c r="AA257" s="85" t="e">
        <f t="shared" si="183"/>
        <v>#N/A</v>
      </c>
      <c r="AB257" s="85" t="e">
        <f t="shared" si="184"/>
        <v>#N/A</v>
      </c>
      <c r="AC257" s="85" t="e">
        <f t="shared" si="185"/>
        <v>#N/A</v>
      </c>
      <c r="AD257" s="85" t="e">
        <f t="shared" si="186"/>
        <v>#N/A</v>
      </c>
      <c r="AE257" s="85" t="e">
        <f t="shared" si="187"/>
        <v>#N/A</v>
      </c>
      <c r="AF257" s="85" t="e">
        <f t="shared" si="188"/>
        <v>#N/A</v>
      </c>
      <c r="AG257" s="85" t="e">
        <f t="shared" si="189"/>
        <v>#N/A</v>
      </c>
      <c r="AH257" s="85" t="e">
        <f t="shared" si="190"/>
        <v>#N/A</v>
      </c>
      <c r="AI257" s="85" t="e">
        <f t="shared" si="191"/>
        <v>#N/A</v>
      </c>
      <c r="AJ257" s="85" t="e">
        <f t="shared" si="192"/>
        <v>#N/A</v>
      </c>
      <c r="AK257" s="85" t="e">
        <f t="shared" si="203"/>
        <v>#VALUE!</v>
      </c>
      <c r="AL257" s="85" t="e">
        <f t="shared" si="204"/>
        <v>#VALUE!</v>
      </c>
      <c r="AM257" s="85" t="e">
        <f t="shared" si="205"/>
        <v>#VALUE!</v>
      </c>
      <c r="AN257" s="85" t="e">
        <f t="shared" si="206"/>
        <v>#N/A</v>
      </c>
      <c r="AO257" s="85" t="e">
        <f t="shared" si="193"/>
        <v>#N/A</v>
      </c>
      <c r="AP257" s="85" t="e">
        <f t="shared" si="194"/>
        <v>#N/A</v>
      </c>
      <c r="AQ257" s="85" t="e">
        <f t="shared" si="195"/>
        <v>#N/A</v>
      </c>
      <c r="AR257" s="85" t="e">
        <f t="shared" si="196"/>
        <v>#N/A</v>
      </c>
      <c r="AS257" s="85" t="e">
        <f t="shared" si="197"/>
        <v>#N/A</v>
      </c>
      <c r="AT257" s="85" t="e">
        <f t="shared" si="198"/>
        <v>#N/A</v>
      </c>
      <c r="AU257" s="85" t="e">
        <f t="shared" si="207"/>
        <v>#VALUE!</v>
      </c>
      <c r="AV257" s="85" t="e">
        <f t="shared" si="208"/>
        <v>#VALUE!</v>
      </c>
      <c r="AW257" s="85" t="e">
        <f t="shared" si="209"/>
        <v>#VALUE!</v>
      </c>
      <c r="AX257" s="25" t="e">
        <f t="shared" si="210"/>
        <v>#VALUE!</v>
      </c>
      <c r="AY257" s="25">
        <f t="shared" si="171"/>
        <v>1.0169999999999999</v>
      </c>
      <c r="AZ257" s="55" t="e">
        <f t="shared" si="211"/>
        <v>#DIV/0!</v>
      </c>
    </row>
    <row r="258" spans="3:52">
      <c r="C258" s="4"/>
      <c r="D258" s="4"/>
      <c r="E258" s="4"/>
      <c r="F258" s="4"/>
      <c r="G258" s="55">
        <f t="shared" si="172"/>
        <v>-1.1208741258741391E-2</v>
      </c>
      <c r="H258" s="26"/>
      <c r="I258" s="25">
        <f>'Randament Mammo'!$I$18-4.5</f>
        <v>61.5</v>
      </c>
      <c r="J258" s="26"/>
      <c r="K258" s="25">
        <f t="shared" si="199"/>
        <v>0</v>
      </c>
      <c r="L258" s="25" t="e">
        <f>VLOOKUP(E258,'Tabele aux MGD'!B248:F258,IF(_CTF="Mo/Mo",2,IF(_CTF="Mo/Rh",3,IF(_CTF="Rh/Rh",4,5))),0)</f>
        <v>#N/A</v>
      </c>
      <c r="M258" s="25" t="e">
        <f t="shared" si="173"/>
        <v>#N/A</v>
      </c>
      <c r="N258" s="25" t="e">
        <f t="shared" si="174"/>
        <v>#N/A</v>
      </c>
      <c r="O258" s="25" t="e">
        <f t="shared" si="175"/>
        <v>#N/A</v>
      </c>
      <c r="P258" s="25" t="e">
        <f t="shared" si="176"/>
        <v>#N/A</v>
      </c>
      <c r="Q258" s="25" t="e">
        <f t="shared" si="177"/>
        <v>#N/A</v>
      </c>
      <c r="R258" s="25" t="e">
        <f t="shared" si="178"/>
        <v>#N/A</v>
      </c>
      <c r="S258" s="25" t="e">
        <f t="shared" si="179"/>
        <v>#N/A</v>
      </c>
      <c r="T258" s="25" t="e">
        <f t="shared" si="180"/>
        <v>#N/A</v>
      </c>
      <c r="U258" s="25" t="e">
        <f t="shared" si="200"/>
        <v>#VALUE!</v>
      </c>
      <c r="V258" s="25" t="e">
        <f t="shared" si="201"/>
        <v>#VALUE!</v>
      </c>
      <c r="W258" s="25" t="e">
        <f t="shared" si="202"/>
        <v>#VALUE!</v>
      </c>
      <c r="X258" s="26"/>
      <c r="Y258" s="85" t="e">
        <f t="shared" si="181"/>
        <v>#N/A</v>
      </c>
      <c r="Z258" s="85" t="e">
        <f t="shared" si="182"/>
        <v>#N/A</v>
      </c>
      <c r="AA258" s="85" t="e">
        <f t="shared" si="183"/>
        <v>#N/A</v>
      </c>
      <c r="AB258" s="85" t="e">
        <f t="shared" si="184"/>
        <v>#N/A</v>
      </c>
      <c r="AC258" s="85" t="e">
        <f t="shared" si="185"/>
        <v>#N/A</v>
      </c>
      <c r="AD258" s="85" t="e">
        <f t="shared" si="186"/>
        <v>#N/A</v>
      </c>
      <c r="AE258" s="85" t="e">
        <f t="shared" si="187"/>
        <v>#N/A</v>
      </c>
      <c r="AF258" s="85" t="e">
        <f t="shared" si="188"/>
        <v>#N/A</v>
      </c>
      <c r="AG258" s="85" t="e">
        <f t="shared" si="189"/>
        <v>#N/A</v>
      </c>
      <c r="AH258" s="85" t="e">
        <f t="shared" si="190"/>
        <v>#N/A</v>
      </c>
      <c r="AI258" s="85" t="e">
        <f t="shared" si="191"/>
        <v>#N/A</v>
      </c>
      <c r="AJ258" s="85" t="e">
        <f t="shared" si="192"/>
        <v>#N/A</v>
      </c>
      <c r="AK258" s="85" t="e">
        <f t="shared" si="203"/>
        <v>#VALUE!</v>
      </c>
      <c r="AL258" s="85" t="e">
        <f t="shared" si="204"/>
        <v>#VALUE!</v>
      </c>
      <c r="AM258" s="85" t="e">
        <f t="shared" si="205"/>
        <v>#VALUE!</v>
      </c>
      <c r="AN258" s="85" t="e">
        <f t="shared" si="206"/>
        <v>#N/A</v>
      </c>
      <c r="AO258" s="85" t="e">
        <f t="shared" si="193"/>
        <v>#N/A</v>
      </c>
      <c r="AP258" s="85" t="e">
        <f t="shared" si="194"/>
        <v>#N/A</v>
      </c>
      <c r="AQ258" s="85" t="e">
        <f t="shared" si="195"/>
        <v>#N/A</v>
      </c>
      <c r="AR258" s="85" t="e">
        <f t="shared" si="196"/>
        <v>#N/A</v>
      </c>
      <c r="AS258" s="85" t="e">
        <f t="shared" si="197"/>
        <v>#N/A</v>
      </c>
      <c r="AT258" s="85" t="e">
        <f t="shared" si="198"/>
        <v>#N/A</v>
      </c>
      <c r="AU258" s="85" t="e">
        <f t="shared" si="207"/>
        <v>#VALUE!</v>
      </c>
      <c r="AV258" s="85" t="e">
        <f t="shared" si="208"/>
        <v>#VALUE!</v>
      </c>
      <c r="AW258" s="85" t="e">
        <f t="shared" si="209"/>
        <v>#VALUE!</v>
      </c>
      <c r="AX258" s="25" t="e">
        <f t="shared" si="210"/>
        <v>#VALUE!</v>
      </c>
      <c r="AY258" s="25">
        <f t="shared" si="171"/>
        <v>1.0169999999999999</v>
      </c>
      <c r="AZ258" s="55" t="e">
        <f t="shared" si="211"/>
        <v>#DIV/0!</v>
      </c>
    </row>
    <row r="259" spans="3:52">
      <c r="C259" s="4"/>
      <c r="D259" s="4"/>
      <c r="E259" s="4"/>
      <c r="F259" s="4"/>
      <c r="G259" s="55">
        <f t="shared" si="172"/>
        <v>-1.1208741258741391E-2</v>
      </c>
      <c r="H259" s="26"/>
      <c r="I259" s="25">
        <f>'Randament Mammo'!$I$18-4.5</f>
        <v>61.5</v>
      </c>
      <c r="J259" s="26"/>
      <c r="K259" s="25">
        <f t="shared" si="199"/>
        <v>0</v>
      </c>
      <c r="L259" s="25" t="e">
        <f>VLOOKUP(E259,'Tabele aux MGD'!B249:F259,IF(_CTF="Mo/Mo",2,IF(_CTF="Mo/Rh",3,IF(_CTF="Rh/Rh",4,5))),0)</f>
        <v>#N/A</v>
      </c>
      <c r="M259" s="25" t="e">
        <f t="shared" si="173"/>
        <v>#N/A</v>
      </c>
      <c r="N259" s="25" t="e">
        <f t="shared" si="174"/>
        <v>#N/A</v>
      </c>
      <c r="O259" s="25" t="e">
        <f t="shared" si="175"/>
        <v>#N/A</v>
      </c>
      <c r="P259" s="25" t="e">
        <f t="shared" si="176"/>
        <v>#N/A</v>
      </c>
      <c r="Q259" s="25" t="e">
        <f t="shared" si="177"/>
        <v>#N/A</v>
      </c>
      <c r="R259" s="25" t="e">
        <f t="shared" si="178"/>
        <v>#N/A</v>
      </c>
      <c r="S259" s="25" t="e">
        <f t="shared" si="179"/>
        <v>#N/A</v>
      </c>
      <c r="T259" s="25" t="e">
        <f t="shared" si="180"/>
        <v>#N/A</v>
      </c>
      <c r="U259" s="25" t="e">
        <f t="shared" si="200"/>
        <v>#VALUE!</v>
      </c>
      <c r="V259" s="25" t="e">
        <f t="shared" si="201"/>
        <v>#VALUE!</v>
      </c>
      <c r="W259" s="25" t="e">
        <f t="shared" si="202"/>
        <v>#VALUE!</v>
      </c>
      <c r="X259" s="26"/>
      <c r="Y259" s="85" t="e">
        <f t="shared" si="181"/>
        <v>#N/A</v>
      </c>
      <c r="Z259" s="85" t="e">
        <f t="shared" si="182"/>
        <v>#N/A</v>
      </c>
      <c r="AA259" s="85" t="e">
        <f t="shared" si="183"/>
        <v>#N/A</v>
      </c>
      <c r="AB259" s="85" t="e">
        <f t="shared" si="184"/>
        <v>#N/A</v>
      </c>
      <c r="AC259" s="85" t="e">
        <f t="shared" si="185"/>
        <v>#N/A</v>
      </c>
      <c r="AD259" s="85" t="e">
        <f t="shared" si="186"/>
        <v>#N/A</v>
      </c>
      <c r="AE259" s="85" t="e">
        <f t="shared" si="187"/>
        <v>#N/A</v>
      </c>
      <c r="AF259" s="85" t="e">
        <f t="shared" si="188"/>
        <v>#N/A</v>
      </c>
      <c r="AG259" s="85" t="e">
        <f t="shared" si="189"/>
        <v>#N/A</v>
      </c>
      <c r="AH259" s="85" t="e">
        <f t="shared" si="190"/>
        <v>#N/A</v>
      </c>
      <c r="AI259" s="85" t="e">
        <f t="shared" si="191"/>
        <v>#N/A</v>
      </c>
      <c r="AJ259" s="85" t="e">
        <f t="shared" si="192"/>
        <v>#N/A</v>
      </c>
      <c r="AK259" s="85" t="e">
        <f t="shared" si="203"/>
        <v>#VALUE!</v>
      </c>
      <c r="AL259" s="85" t="e">
        <f t="shared" si="204"/>
        <v>#VALUE!</v>
      </c>
      <c r="AM259" s="85" t="e">
        <f t="shared" si="205"/>
        <v>#VALUE!</v>
      </c>
      <c r="AN259" s="85" t="e">
        <f t="shared" si="206"/>
        <v>#N/A</v>
      </c>
      <c r="AO259" s="85" t="e">
        <f t="shared" si="193"/>
        <v>#N/A</v>
      </c>
      <c r="AP259" s="85" t="e">
        <f t="shared" si="194"/>
        <v>#N/A</v>
      </c>
      <c r="AQ259" s="85" t="e">
        <f t="shared" si="195"/>
        <v>#N/A</v>
      </c>
      <c r="AR259" s="85" t="e">
        <f t="shared" si="196"/>
        <v>#N/A</v>
      </c>
      <c r="AS259" s="85" t="e">
        <f t="shared" si="197"/>
        <v>#N/A</v>
      </c>
      <c r="AT259" s="85" t="e">
        <f t="shared" si="198"/>
        <v>#N/A</v>
      </c>
      <c r="AU259" s="85" t="e">
        <f t="shared" si="207"/>
        <v>#VALUE!</v>
      </c>
      <c r="AV259" s="85" t="e">
        <f t="shared" si="208"/>
        <v>#VALUE!</v>
      </c>
      <c r="AW259" s="85" t="e">
        <f t="shared" si="209"/>
        <v>#VALUE!</v>
      </c>
      <c r="AX259" s="25" t="e">
        <f t="shared" si="210"/>
        <v>#VALUE!</v>
      </c>
      <c r="AY259" s="25">
        <f t="shared" si="171"/>
        <v>1.0169999999999999</v>
      </c>
      <c r="AZ259" s="55" t="e">
        <f t="shared" si="211"/>
        <v>#DIV/0!</v>
      </c>
    </row>
    <row r="260" spans="3:52">
      <c r="C260" s="4"/>
      <c r="D260" s="4"/>
      <c r="E260" s="4"/>
      <c r="F260" s="4"/>
      <c r="G260" s="55">
        <f t="shared" si="172"/>
        <v>-1.1208741258741391E-2</v>
      </c>
      <c r="H260" s="26"/>
      <c r="I260" s="25">
        <f>'Randament Mammo'!$I$18-4.5</f>
        <v>61.5</v>
      </c>
      <c r="J260" s="26"/>
      <c r="K260" s="25">
        <f t="shared" si="199"/>
        <v>0</v>
      </c>
      <c r="L260" s="25" t="e">
        <f>VLOOKUP(E260,'Tabele aux MGD'!B250:F260,IF(_CTF="Mo/Mo",2,IF(_CTF="Mo/Rh",3,IF(_CTF="Rh/Rh",4,5))),0)</f>
        <v>#N/A</v>
      </c>
      <c r="M260" s="25" t="e">
        <f t="shared" si="173"/>
        <v>#N/A</v>
      </c>
      <c r="N260" s="25" t="e">
        <f t="shared" si="174"/>
        <v>#N/A</v>
      </c>
      <c r="O260" s="25" t="e">
        <f t="shared" si="175"/>
        <v>#N/A</v>
      </c>
      <c r="P260" s="25" t="e">
        <f t="shared" si="176"/>
        <v>#N/A</v>
      </c>
      <c r="Q260" s="25" t="e">
        <f t="shared" si="177"/>
        <v>#N/A</v>
      </c>
      <c r="R260" s="25" t="e">
        <f t="shared" si="178"/>
        <v>#N/A</v>
      </c>
      <c r="S260" s="25" t="e">
        <f t="shared" si="179"/>
        <v>#N/A</v>
      </c>
      <c r="T260" s="25" t="e">
        <f t="shared" si="180"/>
        <v>#N/A</v>
      </c>
      <c r="U260" s="25" t="e">
        <f t="shared" si="200"/>
        <v>#VALUE!</v>
      </c>
      <c r="V260" s="25" t="e">
        <f t="shared" si="201"/>
        <v>#VALUE!</v>
      </c>
      <c r="W260" s="25" t="e">
        <f t="shared" si="202"/>
        <v>#VALUE!</v>
      </c>
      <c r="X260" s="26"/>
      <c r="Y260" s="85" t="e">
        <f t="shared" si="181"/>
        <v>#N/A</v>
      </c>
      <c r="Z260" s="85" t="e">
        <f t="shared" si="182"/>
        <v>#N/A</v>
      </c>
      <c r="AA260" s="85" t="e">
        <f t="shared" si="183"/>
        <v>#N/A</v>
      </c>
      <c r="AB260" s="85" t="e">
        <f t="shared" si="184"/>
        <v>#N/A</v>
      </c>
      <c r="AC260" s="85" t="e">
        <f t="shared" si="185"/>
        <v>#N/A</v>
      </c>
      <c r="AD260" s="85" t="e">
        <f t="shared" si="186"/>
        <v>#N/A</v>
      </c>
      <c r="AE260" s="85" t="e">
        <f t="shared" si="187"/>
        <v>#N/A</v>
      </c>
      <c r="AF260" s="85" t="e">
        <f t="shared" si="188"/>
        <v>#N/A</v>
      </c>
      <c r="AG260" s="85" t="e">
        <f t="shared" si="189"/>
        <v>#N/A</v>
      </c>
      <c r="AH260" s="85" t="e">
        <f t="shared" si="190"/>
        <v>#N/A</v>
      </c>
      <c r="AI260" s="85" t="e">
        <f t="shared" si="191"/>
        <v>#N/A</v>
      </c>
      <c r="AJ260" s="85" t="e">
        <f t="shared" si="192"/>
        <v>#N/A</v>
      </c>
      <c r="AK260" s="85" t="e">
        <f t="shared" si="203"/>
        <v>#VALUE!</v>
      </c>
      <c r="AL260" s="85" t="e">
        <f t="shared" si="204"/>
        <v>#VALUE!</v>
      </c>
      <c r="AM260" s="85" t="e">
        <f t="shared" si="205"/>
        <v>#VALUE!</v>
      </c>
      <c r="AN260" s="85" t="e">
        <f t="shared" si="206"/>
        <v>#N/A</v>
      </c>
      <c r="AO260" s="85" t="e">
        <f t="shared" si="193"/>
        <v>#N/A</v>
      </c>
      <c r="AP260" s="85" t="e">
        <f t="shared" si="194"/>
        <v>#N/A</v>
      </c>
      <c r="AQ260" s="85" t="e">
        <f t="shared" si="195"/>
        <v>#N/A</v>
      </c>
      <c r="AR260" s="85" t="e">
        <f t="shared" si="196"/>
        <v>#N/A</v>
      </c>
      <c r="AS260" s="85" t="e">
        <f t="shared" si="197"/>
        <v>#N/A</v>
      </c>
      <c r="AT260" s="85" t="e">
        <f t="shared" si="198"/>
        <v>#N/A</v>
      </c>
      <c r="AU260" s="85" t="e">
        <f t="shared" si="207"/>
        <v>#VALUE!</v>
      </c>
      <c r="AV260" s="85" t="e">
        <f t="shared" si="208"/>
        <v>#VALUE!</v>
      </c>
      <c r="AW260" s="85" t="e">
        <f t="shared" si="209"/>
        <v>#VALUE!</v>
      </c>
      <c r="AX260" s="25" t="e">
        <f t="shared" si="210"/>
        <v>#VALUE!</v>
      </c>
      <c r="AY260" s="25">
        <f t="shared" si="171"/>
        <v>1.0169999999999999</v>
      </c>
      <c r="AZ260" s="55" t="e">
        <f t="shared" si="211"/>
        <v>#DIV/0!</v>
      </c>
    </row>
    <row r="261" spans="3:52">
      <c r="C261" s="4"/>
      <c r="D261" s="4"/>
      <c r="E261" s="4"/>
      <c r="F261" s="4"/>
      <c r="G261" s="55">
        <f t="shared" si="172"/>
        <v>-1.1208741258741391E-2</v>
      </c>
      <c r="H261" s="26"/>
      <c r="I261" s="25">
        <f>'Randament Mammo'!$I$18-4.5</f>
        <v>61.5</v>
      </c>
      <c r="J261" s="26"/>
      <c r="K261" s="25">
        <f t="shared" si="199"/>
        <v>0</v>
      </c>
      <c r="L261" s="25" t="e">
        <f>VLOOKUP(E261,'Tabele aux MGD'!B251:F261,IF(_CTF="Mo/Mo",2,IF(_CTF="Mo/Rh",3,IF(_CTF="Rh/Rh",4,5))),0)</f>
        <v>#N/A</v>
      </c>
      <c r="M261" s="25" t="e">
        <f t="shared" si="173"/>
        <v>#N/A</v>
      </c>
      <c r="N261" s="25" t="e">
        <f t="shared" si="174"/>
        <v>#N/A</v>
      </c>
      <c r="O261" s="25" t="e">
        <f t="shared" si="175"/>
        <v>#N/A</v>
      </c>
      <c r="P261" s="25" t="e">
        <f t="shared" si="176"/>
        <v>#N/A</v>
      </c>
      <c r="Q261" s="25" t="e">
        <f t="shared" si="177"/>
        <v>#N/A</v>
      </c>
      <c r="R261" s="25" t="e">
        <f t="shared" si="178"/>
        <v>#N/A</v>
      </c>
      <c r="S261" s="25" t="e">
        <f t="shared" si="179"/>
        <v>#N/A</v>
      </c>
      <c r="T261" s="25" t="e">
        <f t="shared" si="180"/>
        <v>#N/A</v>
      </c>
      <c r="U261" s="25" t="e">
        <f t="shared" si="200"/>
        <v>#VALUE!</v>
      </c>
      <c r="V261" s="25" t="e">
        <f t="shared" si="201"/>
        <v>#VALUE!</v>
      </c>
      <c r="W261" s="25" t="e">
        <f t="shared" si="202"/>
        <v>#VALUE!</v>
      </c>
      <c r="X261" s="26"/>
      <c r="Y261" s="85" t="e">
        <f t="shared" si="181"/>
        <v>#N/A</v>
      </c>
      <c r="Z261" s="85" t="e">
        <f t="shared" si="182"/>
        <v>#N/A</v>
      </c>
      <c r="AA261" s="85" t="e">
        <f t="shared" si="183"/>
        <v>#N/A</v>
      </c>
      <c r="AB261" s="85" t="e">
        <f t="shared" si="184"/>
        <v>#N/A</v>
      </c>
      <c r="AC261" s="85" t="e">
        <f t="shared" si="185"/>
        <v>#N/A</v>
      </c>
      <c r="AD261" s="85" t="e">
        <f t="shared" si="186"/>
        <v>#N/A</v>
      </c>
      <c r="AE261" s="85" t="e">
        <f t="shared" si="187"/>
        <v>#N/A</v>
      </c>
      <c r="AF261" s="85" t="e">
        <f t="shared" si="188"/>
        <v>#N/A</v>
      </c>
      <c r="AG261" s="85" t="e">
        <f t="shared" si="189"/>
        <v>#N/A</v>
      </c>
      <c r="AH261" s="85" t="e">
        <f t="shared" si="190"/>
        <v>#N/A</v>
      </c>
      <c r="AI261" s="85" t="e">
        <f t="shared" si="191"/>
        <v>#N/A</v>
      </c>
      <c r="AJ261" s="85" t="e">
        <f t="shared" si="192"/>
        <v>#N/A</v>
      </c>
      <c r="AK261" s="85" t="e">
        <f t="shared" si="203"/>
        <v>#VALUE!</v>
      </c>
      <c r="AL261" s="85" t="e">
        <f t="shared" si="204"/>
        <v>#VALUE!</v>
      </c>
      <c r="AM261" s="85" t="e">
        <f t="shared" si="205"/>
        <v>#VALUE!</v>
      </c>
      <c r="AN261" s="85" t="e">
        <f t="shared" si="206"/>
        <v>#N/A</v>
      </c>
      <c r="AO261" s="85" t="e">
        <f t="shared" si="193"/>
        <v>#N/A</v>
      </c>
      <c r="AP261" s="85" t="e">
        <f t="shared" si="194"/>
        <v>#N/A</v>
      </c>
      <c r="AQ261" s="85" t="e">
        <f t="shared" si="195"/>
        <v>#N/A</v>
      </c>
      <c r="AR261" s="85" t="e">
        <f t="shared" si="196"/>
        <v>#N/A</v>
      </c>
      <c r="AS261" s="85" t="e">
        <f t="shared" si="197"/>
        <v>#N/A</v>
      </c>
      <c r="AT261" s="85" t="e">
        <f t="shared" si="198"/>
        <v>#N/A</v>
      </c>
      <c r="AU261" s="85" t="e">
        <f t="shared" si="207"/>
        <v>#VALUE!</v>
      </c>
      <c r="AV261" s="85" t="e">
        <f t="shared" si="208"/>
        <v>#VALUE!</v>
      </c>
      <c r="AW261" s="85" t="e">
        <f t="shared" si="209"/>
        <v>#VALUE!</v>
      </c>
      <c r="AX261" s="25" t="e">
        <f t="shared" si="210"/>
        <v>#VALUE!</v>
      </c>
      <c r="AY261" s="25">
        <f t="shared" si="171"/>
        <v>1.0169999999999999</v>
      </c>
      <c r="AZ261" s="55" t="e">
        <f t="shared" si="211"/>
        <v>#DIV/0!</v>
      </c>
    </row>
    <row r="262" spans="3:52">
      <c r="C262" s="4"/>
      <c r="D262" s="4"/>
      <c r="E262" s="4"/>
      <c r="F262" s="4"/>
      <c r="G262" s="55">
        <f t="shared" si="172"/>
        <v>-1.1208741258741391E-2</v>
      </c>
      <c r="H262" s="26"/>
      <c r="I262" s="25">
        <f>'Randament Mammo'!$I$18-4.5</f>
        <v>61.5</v>
      </c>
      <c r="J262" s="26"/>
      <c r="K262" s="25">
        <f t="shared" si="199"/>
        <v>0</v>
      </c>
      <c r="L262" s="25" t="e">
        <f>VLOOKUP(E262,'Tabele aux MGD'!B252:F262,IF(_CTF="Mo/Mo",2,IF(_CTF="Mo/Rh",3,IF(_CTF="Rh/Rh",4,5))),0)</f>
        <v>#N/A</v>
      </c>
      <c r="M262" s="25" t="e">
        <f t="shared" si="173"/>
        <v>#N/A</v>
      </c>
      <c r="N262" s="25" t="e">
        <f t="shared" si="174"/>
        <v>#N/A</v>
      </c>
      <c r="O262" s="25" t="e">
        <f t="shared" si="175"/>
        <v>#N/A</v>
      </c>
      <c r="P262" s="25" t="e">
        <f t="shared" si="176"/>
        <v>#N/A</v>
      </c>
      <c r="Q262" s="25" t="e">
        <f t="shared" si="177"/>
        <v>#N/A</v>
      </c>
      <c r="R262" s="25" t="e">
        <f t="shared" si="178"/>
        <v>#N/A</v>
      </c>
      <c r="S262" s="25" t="e">
        <f t="shared" si="179"/>
        <v>#N/A</v>
      </c>
      <c r="T262" s="25" t="e">
        <f t="shared" si="180"/>
        <v>#N/A</v>
      </c>
      <c r="U262" s="25" t="e">
        <f t="shared" si="200"/>
        <v>#VALUE!</v>
      </c>
      <c r="V262" s="25" t="e">
        <f t="shared" si="201"/>
        <v>#VALUE!</v>
      </c>
      <c r="W262" s="25" t="e">
        <f t="shared" si="202"/>
        <v>#VALUE!</v>
      </c>
      <c r="X262" s="26"/>
      <c r="Y262" s="85" t="e">
        <f t="shared" si="181"/>
        <v>#N/A</v>
      </c>
      <c r="Z262" s="85" t="e">
        <f t="shared" si="182"/>
        <v>#N/A</v>
      </c>
      <c r="AA262" s="85" t="e">
        <f t="shared" si="183"/>
        <v>#N/A</v>
      </c>
      <c r="AB262" s="85" t="e">
        <f t="shared" si="184"/>
        <v>#N/A</v>
      </c>
      <c r="AC262" s="85" t="e">
        <f t="shared" si="185"/>
        <v>#N/A</v>
      </c>
      <c r="AD262" s="85" t="e">
        <f t="shared" si="186"/>
        <v>#N/A</v>
      </c>
      <c r="AE262" s="85" t="e">
        <f t="shared" si="187"/>
        <v>#N/A</v>
      </c>
      <c r="AF262" s="85" t="e">
        <f t="shared" si="188"/>
        <v>#N/A</v>
      </c>
      <c r="AG262" s="85" t="e">
        <f t="shared" si="189"/>
        <v>#N/A</v>
      </c>
      <c r="AH262" s="85" t="e">
        <f t="shared" si="190"/>
        <v>#N/A</v>
      </c>
      <c r="AI262" s="85" t="e">
        <f t="shared" si="191"/>
        <v>#N/A</v>
      </c>
      <c r="AJ262" s="85" t="e">
        <f t="shared" si="192"/>
        <v>#N/A</v>
      </c>
      <c r="AK262" s="85" t="e">
        <f t="shared" si="203"/>
        <v>#VALUE!</v>
      </c>
      <c r="AL262" s="85" t="e">
        <f t="shared" si="204"/>
        <v>#VALUE!</v>
      </c>
      <c r="AM262" s="85" t="e">
        <f t="shared" si="205"/>
        <v>#VALUE!</v>
      </c>
      <c r="AN262" s="85" t="e">
        <f t="shared" si="206"/>
        <v>#N/A</v>
      </c>
      <c r="AO262" s="85" t="e">
        <f t="shared" si="193"/>
        <v>#N/A</v>
      </c>
      <c r="AP262" s="85" t="e">
        <f t="shared" si="194"/>
        <v>#N/A</v>
      </c>
      <c r="AQ262" s="85" t="e">
        <f t="shared" si="195"/>
        <v>#N/A</v>
      </c>
      <c r="AR262" s="85" t="e">
        <f t="shared" si="196"/>
        <v>#N/A</v>
      </c>
      <c r="AS262" s="85" t="e">
        <f t="shared" si="197"/>
        <v>#N/A</v>
      </c>
      <c r="AT262" s="85" t="e">
        <f t="shared" si="198"/>
        <v>#N/A</v>
      </c>
      <c r="AU262" s="85" t="e">
        <f t="shared" si="207"/>
        <v>#VALUE!</v>
      </c>
      <c r="AV262" s="85" t="e">
        <f t="shared" si="208"/>
        <v>#VALUE!</v>
      </c>
      <c r="AW262" s="85" t="e">
        <f t="shared" si="209"/>
        <v>#VALUE!</v>
      </c>
      <c r="AX262" s="25" t="e">
        <f t="shared" si="210"/>
        <v>#VALUE!</v>
      </c>
      <c r="AY262" s="25">
        <f t="shared" si="171"/>
        <v>1.0169999999999999</v>
      </c>
      <c r="AZ262" s="55" t="e">
        <f t="shared" si="211"/>
        <v>#DIV/0!</v>
      </c>
    </row>
    <row r="263" spans="3:52">
      <c r="C263" s="4"/>
      <c r="D263" s="4"/>
      <c r="E263" s="4"/>
      <c r="F263" s="4"/>
      <c r="G263" s="55">
        <f t="shared" si="172"/>
        <v>-1.1208741258741391E-2</v>
      </c>
      <c r="H263" s="26"/>
      <c r="I263" s="25">
        <f>'Randament Mammo'!$I$18-4.5</f>
        <v>61.5</v>
      </c>
      <c r="J263" s="26"/>
      <c r="K263" s="25">
        <f t="shared" si="199"/>
        <v>0</v>
      </c>
      <c r="L263" s="25" t="e">
        <f>VLOOKUP(E263,'Tabele aux MGD'!B253:F263,IF(_CTF="Mo/Mo",2,IF(_CTF="Mo/Rh",3,IF(_CTF="Rh/Rh",4,5))),0)</f>
        <v>#N/A</v>
      </c>
      <c r="M263" s="25" t="e">
        <f t="shared" si="173"/>
        <v>#N/A</v>
      </c>
      <c r="N263" s="25" t="e">
        <f t="shared" si="174"/>
        <v>#N/A</v>
      </c>
      <c r="O263" s="25" t="e">
        <f t="shared" si="175"/>
        <v>#N/A</v>
      </c>
      <c r="P263" s="25" t="e">
        <f t="shared" si="176"/>
        <v>#N/A</v>
      </c>
      <c r="Q263" s="25" t="e">
        <f t="shared" si="177"/>
        <v>#N/A</v>
      </c>
      <c r="R263" s="25" t="e">
        <f t="shared" si="178"/>
        <v>#N/A</v>
      </c>
      <c r="S263" s="25" t="e">
        <f t="shared" si="179"/>
        <v>#N/A</v>
      </c>
      <c r="T263" s="25" t="e">
        <f t="shared" si="180"/>
        <v>#N/A</v>
      </c>
      <c r="U263" s="25" t="e">
        <f t="shared" si="200"/>
        <v>#VALUE!</v>
      </c>
      <c r="V263" s="25" t="e">
        <f t="shared" si="201"/>
        <v>#VALUE!</v>
      </c>
      <c r="W263" s="25" t="e">
        <f t="shared" si="202"/>
        <v>#VALUE!</v>
      </c>
      <c r="X263" s="26"/>
      <c r="Y263" s="85" t="e">
        <f t="shared" si="181"/>
        <v>#N/A</v>
      </c>
      <c r="Z263" s="85" t="e">
        <f t="shared" si="182"/>
        <v>#N/A</v>
      </c>
      <c r="AA263" s="85" t="e">
        <f t="shared" si="183"/>
        <v>#N/A</v>
      </c>
      <c r="AB263" s="85" t="e">
        <f t="shared" si="184"/>
        <v>#N/A</v>
      </c>
      <c r="AC263" s="85" t="e">
        <f t="shared" si="185"/>
        <v>#N/A</v>
      </c>
      <c r="AD263" s="85" t="e">
        <f t="shared" si="186"/>
        <v>#N/A</v>
      </c>
      <c r="AE263" s="85" t="e">
        <f t="shared" si="187"/>
        <v>#N/A</v>
      </c>
      <c r="AF263" s="85" t="e">
        <f t="shared" si="188"/>
        <v>#N/A</v>
      </c>
      <c r="AG263" s="85" t="e">
        <f t="shared" si="189"/>
        <v>#N/A</v>
      </c>
      <c r="AH263" s="85" t="e">
        <f t="shared" si="190"/>
        <v>#N/A</v>
      </c>
      <c r="AI263" s="85" t="e">
        <f t="shared" si="191"/>
        <v>#N/A</v>
      </c>
      <c r="AJ263" s="85" t="e">
        <f t="shared" si="192"/>
        <v>#N/A</v>
      </c>
      <c r="AK263" s="85" t="e">
        <f t="shared" si="203"/>
        <v>#VALUE!</v>
      </c>
      <c r="AL263" s="85" t="e">
        <f t="shared" si="204"/>
        <v>#VALUE!</v>
      </c>
      <c r="AM263" s="85" t="e">
        <f t="shared" si="205"/>
        <v>#VALUE!</v>
      </c>
      <c r="AN263" s="85" t="e">
        <f t="shared" si="206"/>
        <v>#N/A</v>
      </c>
      <c r="AO263" s="85" t="e">
        <f t="shared" si="193"/>
        <v>#N/A</v>
      </c>
      <c r="AP263" s="85" t="e">
        <f t="shared" si="194"/>
        <v>#N/A</v>
      </c>
      <c r="AQ263" s="85" t="e">
        <f t="shared" si="195"/>
        <v>#N/A</v>
      </c>
      <c r="AR263" s="85" t="e">
        <f t="shared" si="196"/>
        <v>#N/A</v>
      </c>
      <c r="AS263" s="85" t="e">
        <f t="shared" si="197"/>
        <v>#N/A</v>
      </c>
      <c r="AT263" s="85" t="e">
        <f t="shared" si="198"/>
        <v>#N/A</v>
      </c>
      <c r="AU263" s="85" t="e">
        <f t="shared" si="207"/>
        <v>#VALUE!</v>
      </c>
      <c r="AV263" s="85" t="e">
        <f t="shared" si="208"/>
        <v>#VALUE!</v>
      </c>
      <c r="AW263" s="85" t="e">
        <f t="shared" si="209"/>
        <v>#VALUE!</v>
      </c>
      <c r="AX263" s="25" t="e">
        <f t="shared" si="210"/>
        <v>#VALUE!</v>
      </c>
      <c r="AY263" s="25">
        <f t="shared" si="171"/>
        <v>1.0169999999999999</v>
      </c>
      <c r="AZ263" s="55" t="e">
        <f t="shared" si="211"/>
        <v>#DIV/0!</v>
      </c>
    </row>
    <row r="264" spans="3:52">
      <c r="C264" s="4"/>
      <c r="D264" s="4"/>
      <c r="E264" s="4"/>
      <c r="F264" s="4"/>
      <c r="G264" s="55">
        <f t="shared" si="172"/>
        <v>-1.1208741258741391E-2</v>
      </c>
      <c r="H264" s="26"/>
      <c r="I264" s="25">
        <f>'Randament Mammo'!$I$18-4.5</f>
        <v>61.5</v>
      </c>
      <c r="J264" s="26"/>
      <c r="K264" s="25">
        <f t="shared" si="199"/>
        <v>0</v>
      </c>
      <c r="L264" s="25" t="e">
        <f>VLOOKUP(E264,'Tabele aux MGD'!B254:F264,IF(_CTF="Mo/Mo",2,IF(_CTF="Mo/Rh",3,IF(_CTF="Rh/Rh",4,5))),0)</f>
        <v>#N/A</v>
      </c>
      <c r="M264" s="25" t="e">
        <f t="shared" si="173"/>
        <v>#N/A</v>
      </c>
      <c r="N264" s="25" t="e">
        <f t="shared" si="174"/>
        <v>#N/A</v>
      </c>
      <c r="O264" s="25" t="e">
        <f t="shared" si="175"/>
        <v>#N/A</v>
      </c>
      <c r="P264" s="25" t="e">
        <f t="shared" si="176"/>
        <v>#N/A</v>
      </c>
      <c r="Q264" s="25" t="e">
        <f t="shared" si="177"/>
        <v>#N/A</v>
      </c>
      <c r="R264" s="25" t="e">
        <f t="shared" si="178"/>
        <v>#N/A</v>
      </c>
      <c r="S264" s="25" t="e">
        <f t="shared" si="179"/>
        <v>#N/A</v>
      </c>
      <c r="T264" s="25" t="e">
        <f t="shared" si="180"/>
        <v>#N/A</v>
      </c>
      <c r="U264" s="25" t="e">
        <f t="shared" si="200"/>
        <v>#VALUE!</v>
      </c>
      <c r="V264" s="25" t="e">
        <f t="shared" si="201"/>
        <v>#VALUE!</v>
      </c>
      <c r="W264" s="25" t="e">
        <f t="shared" si="202"/>
        <v>#VALUE!</v>
      </c>
      <c r="X264" s="26"/>
      <c r="Y264" s="85" t="e">
        <f t="shared" si="181"/>
        <v>#N/A</v>
      </c>
      <c r="Z264" s="85" t="e">
        <f t="shared" si="182"/>
        <v>#N/A</v>
      </c>
      <c r="AA264" s="85" t="e">
        <f t="shared" si="183"/>
        <v>#N/A</v>
      </c>
      <c r="AB264" s="85" t="e">
        <f t="shared" si="184"/>
        <v>#N/A</v>
      </c>
      <c r="AC264" s="85" t="e">
        <f t="shared" si="185"/>
        <v>#N/A</v>
      </c>
      <c r="AD264" s="85" t="e">
        <f t="shared" si="186"/>
        <v>#N/A</v>
      </c>
      <c r="AE264" s="85" t="e">
        <f t="shared" si="187"/>
        <v>#N/A</v>
      </c>
      <c r="AF264" s="85" t="e">
        <f t="shared" si="188"/>
        <v>#N/A</v>
      </c>
      <c r="AG264" s="85" t="e">
        <f t="shared" si="189"/>
        <v>#N/A</v>
      </c>
      <c r="AH264" s="85" t="e">
        <f t="shared" si="190"/>
        <v>#N/A</v>
      </c>
      <c r="AI264" s="85" t="e">
        <f t="shared" si="191"/>
        <v>#N/A</v>
      </c>
      <c r="AJ264" s="85" t="e">
        <f t="shared" si="192"/>
        <v>#N/A</v>
      </c>
      <c r="AK264" s="85" t="e">
        <f t="shared" si="203"/>
        <v>#VALUE!</v>
      </c>
      <c r="AL264" s="85" t="e">
        <f t="shared" si="204"/>
        <v>#VALUE!</v>
      </c>
      <c r="AM264" s="85" t="e">
        <f t="shared" si="205"/>
        <v>#VALUE!</v>
      </c>
      <c r="AN264" s="85" t="e">
        <f t="shared" si="206"/>
        <v>#N/A</v>
      </c>
      <c r="AO264" s="85" t="e">
        <f t="shared" si="193"/>
        <v>#N/A</v>
      </c>
      <c r="AP264" s="85" t="e">
        <f t="shared" si="194"/>
        <v>#N/A</v>
      </c>
      <c r="AQ264" s="85" t="e">
        <f t="shared" si="195"/>
        <v>#N/A</v>
      </c>
      <c r="AR264" s="85" t="e">
        <f t="shared" si="196"/>
        <v>#N/A</v>
      </c>
      <c r="AS264" s="85" t="e">
        <f t="shared" si="197"/>
        <v>#N/A</v>
      </c>
      <c r="AT264" s="85" t="e">
        <f t="shared" si="198"/>
        <v>#N/A</v>
      </c>
      <c r="AU264" s="85" t="e">
        <f t="shared" si="207"/>
        <v>#VALUE!</v>
      </c>
      <c r="AV264" s="85" t="e">
        <f t="shared" si="208"/>
        <v>#VALUE!</v>
      </c>
      <c r="AW264" s="85" t="e">
        <f t="shared" si="209"/>
        <v>#VALUE!</v>
      </c>
      <c r="AX264" s="25" t="e">
        <f t="shared" si="210"/>
        <v>#VALUE!</v>
      </c>
      <c r="AY264" s="25">
        <f t="shared" si="171"/>
        <v>1.0169999999999999</v>
      </c>
      <c r="AZ264" s="55" t="e">
        <f t="shared" si="211"/>
        <v>#DIV/0!</v>
      </c>
    </row>
    <row r="265" spans="3:52">
      <c r="C265" s="4"/>
      <c r="D265" s="4"/>
      <c r="E265" s="4"/>
      <c r="F265" s="4"/>
      <c r="G265" s="55">
        <f t="shared" si="172"/>
        <v>-1.1208741258741391E-2</v>
      </c>
      <c r="H265" s="26"/>
      <c r="I265" s="25">
        <f>'Randament Mammo'!$I$18-4.5</f>
        <v>61.5</v>
      </c>
      <c r="J265" s="26"/>
      <c r="K265" s="25">
        <f t="shared" si="199"/>
        <v>0</v>
      </c>
      <c r="L265" s="25" t="e">
        <f>VLOOKUP(E265,'Tabele aux MGD'!B255:F265,IF(_CTF="Mo/Mo",2,IF(_CTF="Mo/Rh",3,IF(_CTF="Rh/Rh",4,5))),0)</f>
        <v>#N/A</v>
      </c>
      <c r="M265" s="25" t="e">
        <f t="shared" si="173"/>
        <v>#N/A</v>
      </c>
      <c r="N265" s="25" t="e">
        <f t="shared" si="174"/>
        <v>#N/A</v>
      </c>
      <c r="O265" s="25" t="e">
        <f t="shared" si="175"/>
        <v>#N/A</v>
      </c>
      <c r="P265" s="25" t="e">
        <f t="shared" si="176"/>
        <v>#N/A</v>
      </c>
      <c r="Q265" s="25" t="e">
        <f t="shared" si="177"/>
        <v>#N/A</v>
      </c>
      <c r="R265" s="25" t="e">
        <f t="shared" si="178"/>
        <v>#N/A</v>
      </c>
      <c r="S265" s="25" t="e">
        <f t="shared" si="179"/>
        <v>#N/A</v>
      </c>
      <c r="T265" s="25" t="e">
        <f t="shared" si="180"/>
        <v>#N/A</v>
      </c>
      <c r="U265" s="25" t="e">
        <f t="shared" si="200"/>
        <v>#VALUE!</v>
      </c>
      <c r="V265" s="25" t="e">
        <f t="shared" si="201"/>
        <v>#VALUE!</v>
      </c>
      <c r="W265" s="25" t="e">
        <f t="shared" si="202"/>
        <v>#VALUE!</v>
      </c>
      <c r="X265" s="26"/>
      <c r="Y265" s="85" t="e">
        <f t="shared" si="181"/>
        <v>#N/A</v>
      </c>
      <c r="Z265" s="85" t="e">
        <f t="shared" si="182"/>
        <v>#N/A</v>
      </c>
      <c r="AA265" s="85" t="e">
        <f t="shared" si="183"/>
        <v>#N/A</v>
      </c>
      <c r="AB265" s="85" t="e">
        <f t="shared" si="184"/>
        <v>#N/A</v>
      </c>
      <c r="AC265" s="85" t="e">
        <f t="shared" si="185"/>
        <v>#N/A</v>
      </c>
      <c r="AD265" s="85" t="e">
        <f t="shared" si="186"/>
        <v>#N/A</v>
      </c>
      <c r="AE265" s="85" t="e">
        <f t="shared" si="187"/>
        <v>#N/A</v>
      </c>
      <c r="AF265" s="85" t="e">
        <f t="shared" si="188"/>
        <v>#N/A</v>
      </c>
      <c r="AG265" s="85" t="e">
        <f t="shared" si="189"/>
        <v>#N/A</v>
      </c>
      <c r="AH265" s="85" t="e">
        <f t="shared" si="190"/>
        <v>#N/A</v>
      </c>
      <c r="AI265" s="85" t="e">
        <f t="shared" si="191"/>
        <v>#N/A</v>
      </c>
      <c r="AJ265" s="85" t="e">
        <f t="shared" si="192"/>
        <v>#N/A</v>
      </c>
      <c r="AK265" s="85" t="e">
        <f t="shared" si="203"/>
        <v>#VALUE!</v>
      </c>
      <c r="AL265" s="85" t="e">
        <f t="shared" si="204"/>
        <v>#VALUE!</v>
      </c>
      <c r="AM265" s="85" t="e">
        <f t="shared" si="205"/>
        <v>#VALUE!</v>
      </c>
      <c r="AN265" s="85" t="e">
        <f t="shared" si="206"/>
        <v>#N/A</v>
      </c>
      <c r="AO265" s="85" t="e">
        <f t="shared" si="193"/>
        <v>#N/A</v>
      </c>
      <c r="AP265" s="85" t="e">
        <f t="shared" si="194"/>
        <v>#N/A</v>
      </c>
      <c r="AQ265" s="85" t="e">
        <f t="shared" si="195"/>
        <v>#N/A</v>
      </c>
      <c r="AR265" s="85" t="e">
        <f t="shared" si="196"/>
        <v>#N/A</v>
      </c>
      <c r="AS265" s="85" t="e">
        <f t="shared" si="197"/>
        <v>#N/A</v>
      </c>
      <c r="AT265" s="85" t="e">
        <f t="shared" si="198"/>
        <v>#N/A</v>
      </c>
      <c r="AU265" s="85" t="e">
        <f t="shared" si="207"/>
        <v>#VALUE!</v>
      </c>
      <c r="AV265" s="85" t="e">
        <f t="shared" si="208"/>
        <v>#VALUE!</v>
      </c>
      <c r="AW265" s="85" t="e">
        <f t="shared" si="209"/>
        <v>#VALUE!</v>
      </c>
      <c r="AX265" s="25" t="e">
        <f t="shared" si="210"/>
        <v>#VALUE!</v>
      </c>
      <c r="AY265" s="25">
        <f t="shared" si="171"/>
        <v>1.0169999999999999</v>
      </c>
      <c r="AZ265" s="55" t="e">
        <f t="shared" si="211"/>
        <v>#DIV/0!</v>
      </c>
    </row>
    <row r="266" spans="3:52">
      <c r="C266" s="4"/>
      <c r="D266" s="4"/>
      <c r="E266" s="4"/>
      <c r="F266" s="4"/>
      <c r="G266" s="55">
        <f t="shared" si="172"/>
        <v>-1.1208741258741391E-2</v>
      </c>
      <c r="H266" s="26"/>
      <c r="I266" s="25">
        <f>'Randament Mammo'!$I$18-4.5</f>
        <v>61.5</v>
      </c>
      <c r="J266" s="26"/>
      <c r="K266" s="25">
        <f t="shared" si="199"/>
        <v>0</v>
      </c>
      <c r="L266" s="25" t="e">
        <f>VLOOKUP(E266,'Tabele aux MGD'!B256:F266,IF(_CTF="Mo/Mo",2,IF(_CTF="Mo/Rh",3,IF(_CTF="Rh/Rh",4,5))),0)</f>
        <v>#N/A</v>
      </c>
      <c r="M266" s="25" t="e">
        <f t="shared" si="173"/>
        <v>#N/A</v>
      </c>
      <c r="N266" s="25" t="e">
        <f t="shared" si="174"/>
        <v>#N/A</v>
      </c>
      <c r="O266" s="25" t="e">
        <f t="shared" si="175"/>
        <v>#N/A</v>
      </c>
      <c r="P266" s="25" t="e">
        <f t="shared" si="176"/>
        <v>#N/A</v>
      </c>
      <c r="Q266" s="25" t="e">
        <f t="shared" si="177"/>
        <v>#N/A</v>
      </c>
      <c r="R266" s="25" t="e">
        <f t="shared" si="178"/>
        <v>#N/A</v>
      </c>
      <c r="S266" s="25" t="e">
        <f t="shared" si="179"/>
        <v>#N/A</v>
      </c>
      <c r="T266" s="25" t="e">
        <f t="shared" si="180"/>
        <v>#N/A</v>
      </c>
      <c r="U266" s="25" t="e">
        <f t="shared" si="200"/>
        <v>#VALUE!</v>
      </c>
      <c r="V266" s="25" t="e">
        <f t="shared" si="201"/>
        <v>#VALUE!</v>
      </c>
      <c r="W266" s="25" t="e">
        <f t="shared" si="202"/>
        <v>#VALUE!</v>
      </c>
      <c r="X266" s="26"/>
      <c r="Y266" s="85" t="e">
        <f t="shared" si="181"/>
        <v>#N/A</v>
      </c>
      <c r="Z266" s="85" t="e">
        <f t="shared" si="182"/>
        <v>#N/A</v>
      </c>
      <c r="AA266" s="85" t="e">
        <f t="shared" si="183"/>
        <v>#N/A</v>
      </c>
      <c r="AB266" s="85" t="e">
        <f t="shared" si="184"/>
        <v>#N/A</v>
      </c>
      <c r="AC266" s="85" t="e">
        <f t="shared" si="185"/>
        <v>#N/A</v>
      </c>
      <c r="AD266" s="85" t="e">
        <f t="shared" si="186"/>
        <v>#N/A</v>
      </c>
      <c r="AE266" s="85" t="e">
        <f t="shared" si="187"/>
        <v>#N/A</v>
      </c>
      <c r="AF266" s="85" t="e">
        <f t="shared" si="188"/>
        <v>#N/A</v>
      </c>
      <c r="AG266" s="85" t="e">
        <f t="shared" si="189"/>
        <v>#N/A</v>
      </c>
      <c r="AH266" s="85" t="e">
        <f t="shared" si="190"/>
        <v>#N/A</v>
      </c>
      <c r="AI266" s="85" t="e">
        <f t="shared" si="191"/>
        <v>#N/A</v>
      </c>
      <c r="AJ266" s="85" t="e">
        <f t="shared" si="192"/>
        <v>#N/A</v>
      </c>
      <c r="AK266" s="85" t="e">
        <f t="shared" si="203"/>
        <v>#VALUE!</v>
      </c>
      <c r="AL266" s="85" t="e">
        <f t="shared" si="204"/>
        <v>#VALUE!</v>
      </c>
      <c r="AM266" s="85" t="e">
        <f t="shared" si="205"/>
        <v>#VALUE!</v>
      </c>
      <c r="AN266" s="85" t="e">
        <f t="shared" si="206"/>
        <v>#N/A</v>
      </c>
      <c r="AO266" s="85" t="e">
        <f t="shared" si="193"/>
        <v>#N/A</v>
      </c>
      <c r="AP266" s="85" t="e">
        <f t="shared" si="194"/>
        <v>#N/A</v>
      </c>
      <c r="AQ266" s="85" t="e">
        <f t="shared" si="195"/>
        <v>#N/A</v>
      </c>
      <c r="AR266" s="85" t="e">
        <f t="shared" si="196"/>
        <v>#N/A</v>
      </c>
      <c r="AS266" s="85" t="e">
        <f t="shared" si="197"/>
        <v>#N/A</v>
      </c>
      <c r="AT266" s="85" t="e">
        <f t="shared" si="198"/>
        <v>#N/A</v>
      </c>
      <c r="AU266" s="85" t="e">
        <f t="shared" si="207"/>
        <v>#VALUE!</v>
      </c>
      <c r="AV266" s="85" t="e">
        <f t="shared" si="208"/>
        <v>#VALUE!</v>
      </c>
      <c r="AW266" s="85" t="e">
        <f t="shared" si="209"/>
        <v>#VALUE!</v>
      </c>
      <c r="AX266" s="25" t="e">
        <f t="shared" si="210"/>
        <v>#VALUE!</v>
      </c>
      <c r="AY266" s="25">
        <f t="shared" si="171"/>
        <v>1.0169999999999999</v>
      </c>
      <c r="AZ266" s="55" t="e">
        <f t="shared" si="211"/>
        <v>#DIV/0!</v>
      </c>
    </row>
    <row r="267" spans="3:52">
      <c r="C267" s="4"/>
      <c r="D267" s="4"/>
      <c r="E267" s="4"/>
      <c r="F267" s="4"/>
      <c r="G267" s="55">
        <f t="shared" si="172"/>
        <v>-1.1208741258741391E-2</v>
      </c>
      <c r="H267" s="26"/>
      <c r="I267" s="25">
        <f>'Randament Mammo'!$I$18-4.5</f>
        <v>61.5</v>
      </c>
      <c r="J267" s="26"/>
      <c r="K267" s="25">
        <f t="shared" si="199"/>
        <v>0</v>
      </c>
      <c r="L267" s="25" t="e">
        <f>VLOOKUP(E267,'Tabele aux MGD'!B257:F267,IF(_CTF="Mo/Mo",2,IF(_CTF="Mo/Rh",3,IF(_CTF="Rh/Rh",4,5))),0)</f>
        <v>#N/A</v>
      </c>
      <c r="M267" s="25" t="e">
        <f t="shared" si="173"/>
        <v>#N/A</v>
      </c>
      <c r="N267" s="25" t="e">
        <f t="shared" si="174"/>
        <v>#N/A</v>
      </c>
      <c r="O267" s="25" t="e">
        <f t="shared" si="175"/>
        <v>#N/A</v>
      </c>
      <c r="P267" s="25" t="e">
        <f t="shared" si="176"/>
        <v>#N/A</v>
      </c>
      <c r="Q267" s="25" t="e">
        <f t="shared" si="177"/>
        <v>#N/A</v>
      </c>
      <c r="R267" s="25" t="e">
        <f t="shared" si="178"/>
        <v>#N/A</v>
      </c>
      <c r="S267" s="25" t="e">
        <f t="shared" si="179"/>
        <v>#N/A</v>
      </c>
      <c r="T267" s="25" t="e">
        <f t="shared" si="180"/>
        <v>#N/A</v>
      </c>
      <c r="U267" s="25" t="e">
        <f t="shared" si="200"/>
        <v>#VALUE!</v>
      </c>
      <c r="V267" s="25" t="e">
        <f t="shared" si="201"/>
        <v>#VALUE!</v>
      </c>
      <c r="W267" s="25" t="e">
        <f t="shared" si="202"/>
        <v>#VALUE!</v>
      </c>
      <c r="X267" s="26"/>
      <c r="Y267" s="85" t="e">
        <f t="shared" si="181"/>
        <v>#N/A</v>
      </c>
      <c r="Z267" s="85" t="e">
        <f t="shared" si="182"/>
        <v>#N/A</v>
      </c>
      <c r="AA267" s="85" t="e">
        <f t="shared" si="183"/>
        <v>#N/A</v>
      </c>
      <c r="AB267" s="85" t="e">
        <f t="shared" si="184"/>
        <v>#N/A</v>
      </c>
      <c r="AC267" s="85" t="e">
        <f t="shared" si="185"/>
        <v>#N/A</v>
      </c>
      <c r="AD267" s="85" t="e">
        <f t="shared" si="186"/>
        <v>#N/A</v>
      </c>
      <c r="AE267" s="85" t="e">
        <f t="shared" si="187"/>
        <v>#N/A</v>
      </c>
      <c r="AF267" s="85" t="e">
        <f t="shared" si="188"/>
        <v>#N/A</v>
      </c>
      <c r="AG267" s="85" t="e">
        <f t="shared" si="189"/>
        <v>#N/A</v>
      </c>
      <c r="AH267" s="85" t="e">
        <f t="shared" si="190"/>
        <v>#N/A</v>
      </c>
      <c r="AI267" s="85" t="e">
        <f t="shared" si="191"/>
        <v>#N/A</v>
      </c>
      <c r="AJ267" s="85" t="e">
        <f t="shared" si="192"/>
        <v>#N/A</v>
      </c>
      <c r="AK267" s="85" t="e">
        <f t="shared" si="203"/>
        <v>#VALUE!</v>
      </c>
      <c r="AL267" s="85" t="e">
        <f t="shared" si="204"/>
        <v>#VALUE!</v>
      </c>
      <c r="AM267" s="85" t="e">
        <f t="shared" si="205"/>
        <v>#VALUE!</v>
      </c>
      <c r="AN267" s="85" t="e">
        <f t="shared" si="206"/>
        <v>#N/A</v>
      </c>
      <c r="AO267" s="85" t="e">
        <f t="shared" si="193"/>
        <v>#N/A</v>
      </c>
      <c r="AP267" s="85" t="e">
        <f t="shared" si="194"/>
        <v>#N/A</v>
      </c>
      <c r="AQ267" s="85" t="e">
        <f t="shared" si="195"/>
        <v>#N/A</v>
      </c>
      <c r="AR267" s="85" t="e">
        <f t="shared" si="196"/>
        <v>#N/A</v>
      </c>
      <c r="AS267" s="85" t="e">
        <f t="shared" si="197"/>
        <v>#N/A</v>
      </c>
      <c r="AT267" s="85" t="e">
        <f t="shared" si="198"/>
        <v>#N/A</v>
      </c>
      <c r="AU267" s="85" t="e">
        <f t="shared" si="207"/>
        <v>#VALUE!</v>
      </c>
      <c r="AV267" s="85" t="e">
        <f t="shared" si="208"/>
        <v>#VALUE!</v>
      </c>
      <c r="AW267" s="85" t="e">
        <f t="shared" si="209"/>
        <v>#VALUE!</v>
      </c>
      <c r="AX267" s="25" t="e">
        <f t="shared" si="210"/>
        <v>#VALUE!</v>
      </c>
      <c r="AY267" s="25">
        <f t="shared" si="171"/>
        <v>1.0169999999999999</v>
      </c>
      <c r="AZ267" s="55" t="e">
        <f t="shared" si="211"/>
        <v>#DIV/0!</v>
      </c>
    </row>
    <row r="268" spans="3:52">
      <c r="C268" s="4"/>
      <c r="D268" s="4"/>
      <c r="E268" s="4"/>
      <c r="F268" s="4"/>
      <c r="G268" s="55">
        <f t="shared" si="172"/>
        <v>-1.1208741258741391E-2</v>
      </c>
      <c r="H268" s="26"/>
      <c r="I268" s="25">
        <f>'Randament Mammo'!$I$18-4.5</f>
        <v>61.5</v>
      </c>
      <c r="J268" s="26"/>
      <c r="K268" s="25">
        <f t="shared" si="199"/>
        <v>0</v>
      </c>
      <c r="L268" s="25" t="e">
        <f>VLOOKUP(E268,'Tabele aux MGD'!B258:F268,IF(_CTF="Mo/Mo",2,IF(_CTF="Mo/Rh",3,IF(_CTF="Rh/Rh",4,5))),0)</f>
        <v>#N/A</v>
      </c>
      <c r="M268" s="25" t="e">
        <f t="shared" si="173"/>
        <v>#N/A</v>
      </c>
      <c r="N268" s="25" t="e">
        <f t="shared" si="174"/>
        <v>#N/A</v>
      </c>
      <c r="O268" s="25" t="e">
        <f t="shared" si="175"/>
        <v>#N/A</v>
      </c>
      <c r="P268" s="25" t="e">
        <f t="shared" si="176"/>
        <v>#N/A</v>
      </c>
      <c r="Q268" s="25" t="e">
        <f t="shared" si="177"/>
        <v>#N/A</v>
      </c>
      <c r="R268" s="25" t="e">
        <f t="shared" si="178"/>
        <v>#N/A</v>
      </c>
      <c r="S268" s="25" t="e">
        <f t="shared" si="179"/>
        <v>#N/A</v>
      </c>
      <c r="T268" s="25" t="e">
        <f t="shared" si="180"/>
        <v>#N/A</v>
      </c>
      <c r="U268" s="25" t="e">
        <f t="shared" si="200"/>
        <v>#VALUE!</v>
      </c>
      <c r="V268" s="25" t="e">
        <f t="shared" si="201"/>
        <v>#VALUE!</v>
      </c>
      <c r="W268" s="25" t="e">
        <f t="shared" si="202"/>
        <v>#VALUE!</v>
      </c>
      <c r="X268" s="26"/>
      <c r="Y268" s="85" t="e">
        <f t="shared" si="181"/>
        <v>#N/A</v>
      </c>
      <c r="Z268" s="85" t="e">
        <f t="shared" si="182"/>
        <v>#N/A</v>
      </c>
      <c r="AA268" s="85" t="e">
        <f t="shared" si="183"/>
        <v>#N/A</v>
      </c>
      <c r="AB268" s="85" t="e">
        <f t="shared" si="184"/>
        <v>#N/A</v>
      </c>
      <c r="AC268" s="85" t="e">
        <f t="shared" si="185"/>
        <v>#N/A</v>
      </c>
      <c r="AD268" s="85" t="e">
        <f t="shared" si="186"/>
        <v>#N/A</v>
      </c>
      <c r="AE268" s="85" t="e">
        <f t="shared" si="187"/>
        <v>#N/A</v>
      </c>
      <c r="AF268" s="85" t="e">
        <f t="shared" si="188"/>
        <v>#N/A</v>
      </c>
      <c r="AG268" s="85" t="e">
        <f t="shared" si="189"/>
        <v>#N/A</v>
      </c>
      <c r="AH268" s="85" t="e">
        <f t="shared" si="190"/>
        <v>#N/A</v>
      </c>
      <c r="AI268" s="85" t="e">
        <f t="shared" si="191"/>
        <v>#N/A</v>
      </c>
      <c r="AJ268" s="85" t="e">
        <f t="shared" si="192"/>
        <v>#N/A</v>
      </c>
      <c r="AK268" s="85" t="e">
        <f t="shared" si="203"/>
        <v>#VALUE!</v>
      </c>
      <c r="AL268" s="85" t="e">
        <f t="shared" si="204"/>
        <v>#VALUE!</v>
      </c>
      <c r="AM268" s="85" t="e">
        <f t="shared" si="205"/>
        <v>#VALUE!</v>
      </c>
      <c r="AN268" s="85" t="e">
        <f t="shared" si="206"/>
        <v>#N/A</v>
      </c>
      <c r="AO268" s="85" t="e">
        <f t="shared" si="193"/>
        <v>#N/A</v>
      </c>
      <c r="AP268" s="85" t="e">
        <f t="shared" si="194"/>
        <v>#N/A</v>
      </c>
      <c r="AQ268" s="85" t="e">
        <f t="shared" si="195"/>
        <v>#N/A</v>
      </c>
      <c r="AR268" s="85" t="e">
        <f t="shared" si="196"/>
        <v>#N/A</v>
      </c>
      <c r="AS268" s="85" t="e">
        <f t="shared" si="197"/>
        <v>#N/A</v>
      </c>
      <c r="AT268" s="85" t="e">
        <f t="shared" si="198"/>
        <v>#N/A</v>
      </c>
      <c r="AU268" s="85" t="e">
        <f t="shared" si="207"/>
        <v>#VALUE!</v>
      </c>
      <c r="AV268" s="85" t="e">
        <f t="shared" si="208"/>
        <v>#VALUE!</v>
      </c>
      <c r="AW268" s="85" t="e">
        <f t="shared" si="209"/>
        <v>#VALUE!</v>
      </c>
      <c r="AX268" s="25" t="e">
        <f t="shared" si="210"/>
        <v>#VALUE!</v>
      </c>
      <c r="AY268" s="25">
        <f t="shared" si="171"/>
        <v>1.0169999999999999</v>
      </c>
      <c r="AZ268" s="55" t="e">
        <f t="shared" si="211"/>
        <v>#DIV/0!</v>
      </c>
    </row>
    <row r="269" spans="3:52">
      <c r="C269" s="4"/>
      <c r="D269" s="4"/>
      <c r="E269" s="4"/>
      <c r="F269" s="4"/>
      <c r="G269" s="55">
        <f t="shared" si="172"/>
        <v>-1.1208741258741391E-2</v>
      </c>
      <c r="H269" s="26"/>
      <c r="I269" s="25">
        <f>'Randament Mammo'!$I$18-4.5</f>
        <v>61.5</v>
      </c>
      <c r="J269" s="26"/>
      <c r="K269" s="25">
        <f t="shared" si="199"/>
        <v>0</v>
      </c>
      <c r="L269" s="25" t="e">
        <f>VLOOKUP(E269,'Tabele aux MGD'!B259:F269,IF(_CTF="Mo/Mo",2,IF(_CTF="Mo/Rh",3,IF(_CTF="Rh/Rh",4,5))),0)</f>
        <v>#N/A</v>
      </c>
      <c r="M269" s="25" t="e">
        <f t="shared" si="173"/>
        <v>#N/A</v>
      </c>
      <c r="N269" s="25" t="e">
        <f t="shared" si="174"/>
        <v>#N/A</v>
      </c>
      <c r="O269" s="25" t="e">
        <f t="shared" si="175"/>
        <v>#N/A</v>
      </c>
      <c r="P269" s="25" t="e">
        <f t="shared" si="176"/>
        <v>#N/A</v>
      </c>
      <c r="Q269" s="25" t="e">
        <f t="shared" si="177"/>
        <v>#N/A</v>
      </c>
      <c r="R269" s="25" t="e">
        <f t="shared" si="178"/>
        <v>#N/A</v>
      </c>
      <c r="S269" s="25" t="e">
        <f t="shared" si="179"/>
        <v>#N/A</v>
      </c>
      <c r="T269" s="25" t="e">
        <f t="shared" si="180"/>
        <v>#N/A</v>
      </c>
      <c r="U269" s="25" t="e">
        <f t="shared" si="200"/>
        <v>#VALUE!</v>
      </c>
      <c r="V269" s="25" t="e">
        <f t="shared" si="201"/>
        <v>#VALUE!</v>
      </c>
      <c r="W269" s="25" t="e">
        <f t="shared" si="202"/>
        <v>#VALUE!</v>
      </c>
      <c r="X269" s="26"/>
      <c r="Y269" s="85" t="e">
        <f t="shared" si="181"/>
        <v>#N/A</v>
      </c>
      <c r="Z269" s="85" t="e">
        <f t="shared" si="182"/>
        <v>#N/A</v>
      </c>
      <c r="AA269" s="85" t="e">
        <f t="shared" si="183"/>
        <v>#N/A</v>
      </c>
      <c r="AB269" s="85" t="e">
        <f t="shared" si="184"/>
        <v>#N/A</v>
      </c>
      <c r="AC269" s="85" t="e">
        <f t="shared" si="185"/>
        <v>#N/A</v>
      </c>
      <c r="AD269" s="85" t="e">
        <f t="shared" si="186"/>
        <v>#N/A</v>
      </c>
      <c r="AE269" s="85" t="e">
        <f t="shared" si="187"/>
        <v>#N/A</v>
      </c>
      <c r="AF269" s="85" t="e">
        <f t="shared" si="188"/>
        <v>#N/A</v>
      </c>
      <c r="AG269" s="85" t="e">
        <f t="shared" si="189"/>
        <v>#N/A</v>
      </c>
      <c r="AH269" s="85" t="e">
        <f t="shared" si="190"/>
        <v>#N/A</v>
      </c>
      <c r="AI269" s="85" t="e">
        <f t="shared" si="191"/>
        <v>#N/A</v>
      </c>
      <c r="AJ269" s="85" t="e">
        <f t="shared" si="192"/>
        <v>#N/A</v>
      </c>
      <c r="AK269" s="85" t="e">
        <f t="shared" si="203"/>
        <v>#VALUE!</v>
      </c>
      <c r="AL269" s="85" t="e">
        <f t="shared" si="204"/>
        <v>#VALUE!</v>
      </c>
      <c r="AM269" s="85" t="e">
        <f t="shared" si="205"/>
        <v>#VALUE!</v>
      </c>
      <c r="AN269" s="85" t="e">
        <f t="shared" si="206"/>
        <v>#N/A</v>
      </c>
      <c r="AO269" s="85" t="e">
        <f t="shared" si="193"/>
        <v>#N/A</v>
      </c>
      <c r="AP269" s="85" t="e">
        <f t="shared" si="194"/>
        <v>#N/A</v>
      </c>
      <c r="AQ269" s="85" t="e">
        <f t="shared" si="195"/>
        <v>#N/A</v>
      </c>
      <c r="AR269" s="85" t="e">
        <f t="shared" si="196"/>
        <v>#N/A</v>
      </c>
      <c r="AS269" s="85" t="e">
        <f t="shared" si="197"/>
        <v>#N/A</v>
      </c>
      <c r="AT269" s="85" t="e">
        <f t="shared" si="198"/>
        <v>#N/A</v>
      </c>
      <c r="AU269" s="85" t="e">
        <f t="shared" si="207"/>
        <v>#VALUE!</v>
      </c>
      <c r="AV269" s="85" t="e">
        <f t="shared" si="208"/>
        <v>#VALUE!</v>
      </c>
      <c r="AW269" s="85" t="e">
        <f t="shared" si="209"/>
        <v>#VALUE!</v>
      </c>
      <c r="AX269" s="25" t="e">
        <f t="shared" si="210"/>
        <v>#VALUE!</v>
      </c>
      <c r="AY269" s="25">
        <f t="shared" si="171"/>
        <v>1.0169999999999999</v>
      </c>
      <c r="AZ269" s="55" t="e">
        <f t="shared" si="211"/>
        <v>#DIV/0!</v>
      </c>
    </row>
    <row r="270" spans="3:52">
      <c r="C270" s="4"/>
      <c r="D270" s="4"/>
      <c r="E270" s="4"/>
      <c r="F270" s="4"/>
      <c r="G270" s="55">
        <f t="shared" si="172"/>
        <v>-1.1208741258741391E-2</v>
      </c>
      <c r="H270" s="26"/>
      <c r="I270" s="25">
        <f>'Randament Mammo'!$I$18-4.5</f>
        <v>61.5</v>
      </c>
      <c r="J270" s="26"/>
      <c r="K270" s="25">
        <f t="shared" si="199"/>
        <v>0</v>
      </c>
      <c r="L270" s="25" t="e">
        <f>VLOOKUP(E270,'Tabele aux MGD'!B260:F270,IF(_CTF="Mo/Mo",2,IF(_CTF="Mo/Rh",3,IF(_CTF="Rh/Rh",4,5))),0)</f>
        <v>#N/A</v>
      </c>
      <c r="M270" s="25" t="e">
        <f t="shared" si="173"/>
        <v>#N/A</v>
      </c>
      <c r="N270" s="25" t="e">
        <f t="shared" si="174"/>
        <v>#N/A</v>
      </c>
      <c r="O270" s="25" t="e">
        <f t="shared" si="175"/>
        <v>#N/A</v>
      </c>
      <c r="P270" s="25" t="e">
        <f t="shared" si="176"/>
        <v>#N/A</v>
      </c>
      <c r="Q270" s="25" t="e">
        <f t="shared" si="177"/>
        <v>#N/A</v>
      </c>
      <c r="R270" s="25" t="e">
        <f t="shared" si="178"/>
        <v>#N/A</v>
      </c>
      <c r="S270" s="25" t="e">
        <f t="shared" si="179"/>
        <v>#N/A</v>
      </c>
      <c r="T270" s="25" t="e">
        <f t="shared" si="180"/>
        <v>#N/A</v>
      </c>
      <c r="U270" s="25" t="e">
        <f t="shared" si="200"/>
        <v>#VALUE!</v>
      </c>
      <c r="V270" s="25" t="e">
        <f t="shared" si="201"/>
        <v>#VALUE!</v>
      </c>
      <c r="W270" s="25" t="e">
        <f t="shared" si="202"/>
        <v>#VALUE!</v>
      </c>
      <c r="X270" s="26"/>
      <c r="Y270" s="85" t="e">
        <f t="shared" si="181"/>
        <v>#N/A</v>
      </c>
      <c r="Z270" s="85" t="e">
        <f t="shared" si="182"/>
        <v>#N/A</v>
      </c>
      <c r="AA270" s="85" t="e">
        <f t="shared" si="183"/>
        <v>#N/A</v>
      </c>
      <c r="AB270" s="85" t="e">
        <f t="shared" si="184"/>
        <v>#N/A</v>
      </c>
      <c r="AC270" s="85" t="e">
        <f t="shared" si="185"/>
        <v>#N/A</v>
      </c>
      <c r="AD270" s="85" t="e">
        <f t="shared" si="186"/>
        <v>#N/A</v>
      </c>
      <c r="AE270" s="85" t="e">
        <f t="shared" si="187"/>
        <v>#N/A</v>
      </c>
      <c r="AF270" s="85" t="e">
        <f t="shared" si="188"/>
        <v>#N/A</v>
      </c>
      <c r="AG270" s="85" t="e">
        <f t="shared" si="189"/>
        <v>#N/A</v>
      </c>
      <c r="AH270" s="85" t="e">
        <f t="shared" si="190"/>
        <v>#N/A</v>
      </c>
      <c r="AI270" s="85" t="e">
        <f t="shared" si="191"/>
        <v>#N/A</v>
      </c>
      <c r="AJ270" s="85" t="e">
        <f t="shared" si="192"/>
        <v>#N/A</v>
      </c>
      <c r="AK270" s="85" t="e">
        <f t="shared" si="203"/>
        <v>#VALUE!</v>
      </c>
      <c r="AL270" s="85" t="e">
        <f t="shared" si="204"/>
        <v>#VALUE!</v>
      </c>
      <c r="AM270" s="85" t="e">
        <f t="shared" si="205"/>
        <v>#VALUE!</v>
      </c>
      <c r="AN270" s="85" t="e">
        <f t="shared" si="206"/>
        <v>#N/A</v>
      </c>
      <c r="AO270" s="85" t="e">
        <f t="shared" si="193"/>
        <v>#N/A</v>
      </c>
      <c r="AP270" s="85" t="e">
        <f t="shared" si="194"/>
        <v>#N/A</v>
      </c>
      <c r="AQ270" s="85" t="e">
        <f t="shared" si="195"/>
        <v>#N/A</v>
      </c>
      <c r="AR270" s="85" t="e">
        <f t="shared" si="196"/>
        <v>#N/A</v>
      </c>
      <c r="AS270" s="85" t="e">
        <f t="shared" si="197"/>
        <v>#N/A</v>
      </c>
      <c r="AT270" s="85" t="e">
        <f t="shared" si="198"/>
        <v>#N/A</v>
      </c>
      <c r="AU270" s="85" t="e">
        <f t="shared" si="207"/>
        <v>#VALUE!</v>
      </c>
      <c r="AV270" s="85" t="e">
        <f t="shared" si="208"/>
        <v>#VALUE!</v>
      </c>
      <c r="AW270" s="85" t="e">
        <f t="shared" si="209"/>
        <v>#VALUE!</v>
      </c>
      <c r="AX270" s="25" t="e">
        <f t="shared" si="210"/>
        <v>#VALUE!</v>
      </c>
      <c r="AY270" s="25">
        <f t="shared" si="171"/>
        <v>1.0169999999999999</v>
      </c>
      <c r="AZ270" s="55" t="e">
        <f t="shared" si="211"/>
        <v>#DIV/0!</v>
      </c>
    </row>
    <row r="271" spans="3:52">
      <c r="C271" s="4"/>
      <c r="D271" s="4"/>
      <c r="E271" s="4"/>
      <c r="F271" s="4"/>
      <c r="G271" s="55">
        <f t="shared" si="172"/>
        <v>-1.1208741258741391E-2</v>
      </c>
      <c r="H271" s="26"/>
      <c r="I271" s="25">
        <f>'Randament Mammo'!$I$18-4.5</f>
        <v>61.5</v>
      </c>
      <c r="J271" s="26"/>
      <c r="K271" s="25">
        <f t="shared" si="199"/>
        <v>0</v>
      </c>
      <c r="L271" s="25" t="e">
        <f>VLOOKUP(E271,'Tabele aux MGD'!B261:F271,IF(_CTF="Mo/Mo",2,IF(_CTF="Mo/Rh",3,IF(_CTF="Rh/Rh",4,5))),0)</f>
        <v>#N/A</v>
      </c>
      <c r="M271" s="25" t="e">
        <f t="shared" si="173"/>
        <v>#N/A</v>
      </c>
      <c r="N271" s="25" t="e">
        <f t="shared" si="174"/>
        <v>#N/A</v>
      </c>
      <c r="O271" s="25" t="e">
        <f t="shared" si="175"/>
        <v>#N/A</v>
      </c>
      <c r="P271" s="25" t="e">
        <f t="shared" si="176"/>
        <v>#N/A</v>
      </c>
      <c r="Q271" s="25" t="e">
        <f t="shared" si="177"/>
        <v>#N/A</v>
      </c>
      <c r="R271" s="25" t="e">
        <f t="shared" si="178"/>
        <v>#N/A</v>
      </c>
      <c r="S271" s="25" t="e">
        <f t="shared" si="179"/>
        <v>#N/A</v>
      </c>
      <c r="T271" s="25" t="e">
        <f t="shared" si="180"/>
        <v>#N/A</v>
      </c>
      <c r="U271" s="25" t="e">
        <f t="shared" si="200"/>
        <v>#VALUE!</v>
      </c>
      <c r="V271" s="25" t="e">
        <f t="shared" si="201"/>
        <v>#VALUE!</v>
      </c>
      <c r="W271" s="25" t="e">
        <f t="shared" si="202"/>
        <v>#VALUE!</v>
      </c>
      <c r="X271" s="26"/>
      <c r="Y271" s="85" t="e">
        <f t="shared" si="181"/>
        <v>#N/A</v>
      </c>
      <c r="Z271" s="85" t="e">
        <f t="shared" si="182"/>
        <v>#N/A</v>
      </c>
      <c r="AA271" s="85" t="e">
        <f t="shared" si="183"/>
        <v>#N/A</v>
      </c>
      <c r="AB271" s="85" t="e">
        <f t="shared" si="184"/>
        <v>#N/A</v>
      </c>
      <c r="AC271" s="85" t="e">
        <f t="shared" si="185"/>
        <v>#N/A</v>
      </c>
      <c r="AD271" s="85" t="e">
        <f t="shared" si="186"/>
        <v>#N/A</v>
      </c>
      <c r="AE271" s="85" t="e">
        <f t="shared" si="187"/>
        <v>#N/A</v>
      </c>
      <c r="AF271" s="85" t="e">
        <f t="shared" si="188"/>
        <v>#N/A</v>
      </c>
      <c r="AG271" s="85" t="e">
        <f t="shared" si="189"/>
        <v>#N/A</v>
      </c>
      <c r="AH271" s="85" t="e">
        <f t="shared" si="190"/>
        <v>#N/A</v>
      </c>
      <c r="AI271" s="85" t="e">
        <f t="shared" si="191"/>
        <v>#N/A</v>
      </c>
      <c r="AJ271" s="85" t="e">
        <f t="shared" si="192"/>
        <v>#N/A</v>
      </c>
      <c r="AK271" s="85" t="e">
        <f t="shared" si="203"/>
        <v>#VALUE!</v>
      </c>
      <c r="AL271" s="85" t="e">
        <f t="shared" si="204"/>
        <v>#VALUE!</v>
      </c>
      <c r="AM271" s="85" t="e">
        <f t="shared" si="205"/>
        <v>#VALUE!</v>
      </c>
      <c r="AN271" s="85" t="e">
        <f t="shared" si="206"/>
        <v>#N/A</v>
      </c>
      <c r="AO271" s="85" t="e">
        <f t="shared" si="193"/>
        <v>#N/A</v>
      </c>
      <c r="AP271" s="85" t="e">
        <f t="shared" si="194"/>
        <v>#N/A</v>
      </c>
      <c r="AQ271" s="85" t="e">
        <f t="shared" si="195"/>
        <v>#N/A</v>
      </c>
      <c r="AR271" s="85" t="e">
        <f t="shared" si="196"/>
        <v>#N/A</v>
      </c>
      <c r="AS271" s="85" t="e">
        <f t="shared" si="197"/>
        <v>#N/A</v>
      </c>
      <c r="AT271" s="85" t="e">
        <f t="shared" si="198"/>
        <v>#N/A</v>
      </c>
      <c r="AU271" s="85" t="e">
        <f t="shared" si="207"/>
        <v>#VALUE!</v>
      </c>
      <c r="AV271" s="85" t="e">
        <f t="shared" si="208"/>
        <v>#VALUE!</v>
      </c>
      <c r="AW271" s="85" t="e">
        <f t="shared" si="209"/>
        <v>#VALUE!</v>
      </c>
      <c r="AX271" s="25" t="e">
        <f t="shared" si="210"/>
        <v>#VALUE!</v>
      </c>
      <c r="AY271" s="25">
        <f t="shared" ref="AY271:AY334" si="212">VLOOKUP(_CTF,_Tabel6,2,FALSE)</f>
        <v>1.0169999999999999</v>
      </c>
      <c r="AZ271" s="55" t="e">
        <f t="shared" si="211"/>
        <v>#DIV/0!</v>
      </c>
    </row>
    <row r="272" spans="3:52">
      <c r="C272" s="4"/>
      <c r="D272" s="4"/>
      <c r="E272" s="4"/>
      <c r="F272" s="4"/>
      <c r="G272" s="55">
        <f t="shared" si="172"/>
        <v>-1.1208741258741391E-2</v>
      </c>
      <c r="H272" s="26"/>
      <c r="I272" s="25">
        <f>'Randament Mammo'!$I$18-4.5</f>
        <v>61.5</v>
      </c>
      <c r="J272" s="26"/>
      <c r="K272" s="25">
        <f t="shared" si="199"/>
        <v>0</v>
      </c>
      <c r="L272" s="25" t="e">
        <f>VLOOKUP(E272,'Tabele aux MGD'!B262:F272,IF(_CTF="Mo/Mo",2,IF(_CTF="Mo/Rh",3,IF(_CTF="Rh/Rh",4,5))),0)</f>
        <v>#N/A</v>
      </c>
      <c r="M272" s="25" t="e">
        <f t="shared" si="173"/>
        <v>#N/A</v>
      </c>
      <c r="N272" s="25" t="e">
        <f t="shared" si="174"/>
        <v>#N/A</v>
      </c>
      <c r="O272" s="25" t="e">
        <f t="shared" si="175"/>
        <v>#N/A</v>
      </c>
      <c r="P272" s="25" t="e">
        <f t="shared" si="176"/>
        <v>#N/A</v>
      </c>
      <c r="Q272" s="25" t="e">
        <f t="shared" si="177"/>
        <v>#N/A</v>
      </c>
      <c r="R272" s="25" t="e">
        <f t="shared" si="178"/>
        <v>#N/A</v>
      </c>
      <c r="S272" s="25" t="e">
        <f t="shared" si="179"/>
        <v>#N/A</v>
      </c>
      <c r="T272" s="25" t="e">
        <f t="shared" si="180"/>
        <v>#N/A</v>
      </c>
      <c r="U272" s="25" t="e">
        <f t="shared" si="200"/>
        <v>#VALUE!</v>
      </c>
      <c r="V272" s="25" t="e">
        <f t="shared" si="201"/>
        <v>#VALUE!</v>
      </c>
      <c r="W272" s="25" t="e">
        <f t="shared" si="202"/>
        <v>#VALUE!</v>
      </c>
      <c r="X272" s="26"/>
      <c r="Y272" s="85" t="e">
        <f t="shared" si="181"/>
        <v>#N/A</v>
      </c>
      <c r="Z272" s="85" t="e">
        <f t="shared" si="182"/>
        <v>#N/A</v>
      </c>
      <c r="AA272" s="85" t="e">
        <f t="shared" si="183"/>
        <v>#N/A</v>
      </c>
      <c r="AB272" s="85" t="e">
        <f t="shared" si="184"/>
        <v>#N/A</v>
      </c>
      <c r="AC272" s="85" t="e">
        <f t="shared" si="185"/>
        <v>#N/A</v>
      </c>
      <c r="AD272" s="85" t="e">
        <f t="shared" si="186"/>
        <v>#N/A</v>
      </c>
      <c r="AE272" s="85" t="e">
        <f t="shared" si="187"/>
        <v>#N/A</v>
      </c>
      <c r="AF272" s="85" t="e">
        <f t="shared" si="188"/>
        <v>#N/A</v>
      </c>
      <c r="AG272" s="85" t="e">
        <f t="shared" si="189"/>
        <v>#N/A</v>
      </c>
      <c r="AH272" s="85" t="e">
        <f t="shared" si="190"/>
        <v>#N/A</v>
      </c>
      <c r="AI272" s="85" t="e">
        <f t="shared" si="191"/>
        <v>#N/A</v>
      </c>
      <c r="AJ272" s="85" t="e">
        <f t="shared" si="192"/>
        <v>#N/A</v>
      </c>
      <c r="AK272" s="85" t="e">
        <f t="shared" si="203"/>
        <v>#VALUE!</v>
      </c>
      <c r="AL272" s="85" t="e">
        <f t="shared" si="204"/>
        <v>#VALUE!</v>
      </c>
      <c r="AM272" s="85" t="e">
        <f t="shared" si="205"/>
        <v>#VALUE!</v>
      </c>
      <c r="AN272" s="85" t="e">
        <f t="shared" si="206"/>
        <v>#N/A</v>
      </c>
      <c r="AO272" s="85" t="e">
        <f t="shared" si="193"/>
        <v>#N/A</v>
      </c>
      <c r="AP272" s="85" t="e">
        <f t="shared" si="194"/>
        <v>#N/A</v>
      </c>
      <c r="AQ272" s="85" t="e">
        <f t="shared" si="195"/>
        <v>#N/A</v>
      </c>
      <c r="AR272" s="85" t="e">
        <f t="shared" si="196"/>
        <v>#N/A</v>
      </c>
      <c r="AS272" s="85" t="e">
        <f t="shared" si="197"/>
        <v>#N/A</v>
      </c>
      <c r="AT272" s="85" t="e">
        <f t="shared" si="198"/>
        <v>#N/A</v>
      </c>
      <c r="AU272" s="85" t="e">
        <f t="shared" si="207"/>
        <v>#VALUE!</v>
      </c>
      <c r="AV272" s="85" t="e">
        <f t="shared" si="208"/>
        <v>#VALUE!</v>
      </c>
      <c r="AW272" s="85" t="e">
        <f t="shared" si="209"/>
        <v>#VALUE!</v>
      </c>
      <c r="AX272" s="25" t="e">
        <f t="shared" si="210"/>
        <v>#VALUE!</v>
      </c>
      <c r="AY272" s="25">
        <f t="shared" si="212"/>
        <v>1.0169999999999999</v>
      </c>
      <c r="AZ272" s="55" t="e">
        <f t="shared" si="211"/>
        <v>#DIV/0!</v>
      </c>
    </row>
    <row r="273" spans="3:52">
      <c r="C273" s="4"/>
      <c r="D273" s="4"/>
      <c r="E273" s="4"/>
      <c r="F273" s="4"/>
      <c r="G273" s="55">
        <f t="shared" si="172"/>
        <v>-1.1208741258741391E-2</v>
      </c>
      <c r="H273" s="26"/>
      <c r="I273" s="25">
        <f>'Randament Mammo'!$I$18-4.5</f>
        <v>61.5</v>
      </c>
      <c r="J273" s="26"/>
      <c r="K273" s="25">
        <f t="shared" si="199"/>
        <v>0</v>
      </c>
      <c r="L273" s="25" t="e">
        <f>VLOOKUP(E273,'Tabele aux MGD'!B263:F273,IF(_CTF="Mo/Mo",2,IF(_CTF="Mo/Rh",3,IF(_CTF="Rh/Rh",4,5))),0)</f>
        <v>#N/A</v>
      </c>
      <c r="M273" s="25" t="e">
        <f t="shared" si="173"/>
        <v>#N/A</v>
      </c>
      <c r="N273" s="25" t="e">
        <f t="shared" si="174"/>
        <v>#N/A</v>
      </c>
      <c r="O273" s="25" t="e">
        <f t="shared" si="175"/>
        <v>#N/A</v>
      </c>
      <c r="P273" s="25" t="e">
        <f t="shared" si="176"/>
        <v>#N/A</v>
      </c>
      <c r="Q273" s="25" t="e">
        <f t="shared" si="177"/>
        <v>#N/A</v>
      </c>
      <c r="R273" s="25" t="e">
        <f t="shared" si="178"/>
        <v>#N/A</v>
      </c>
      <c r="S273" s="25" t="e">
        <f t="shared" si="179"/>
        <v>#N/A</v>
      </c>
      <c r="T273" s="25" t="e">
        <f t="shared" si="180"/>
        <v>#N/A</v>
      </c>
      <c r="U273" s="25" t="e">
        <f t="shared" si="200"/>
        <v>#VALUE!</v>
      </c>
      <c r="V273" s="25" t="e">
        <f t="shared" si="201"/>
        <v>#VALUE!</v>
      </c>
      <c r="W273" s="25" t="e">
        <f t="shared" si="202"/>
        <v>#VALUE!</v>
      </c>
      <c r="X273" s="26"/>
      <c r="Y273" s="85" t="e">
        <f t="shared" si="181"/>
        <v>#N/A</v>
      </c>
      <c r="Z273" s="85" t="e">
        <f t="shared" si="182"/>
        <v>#N/A</v>
      </c>
      <c r="AA273" s="85" t="e">
        <f t="shared" si="183"/>
        <v>#N/A</v>
      </c>
      <c r="AB273" s="85" t="e">
        <f t="shared" si="184"/>
        <v>#N/A</v>
      </c>
      <c r="AC273" s="85" t="e">
        <f t="shared" si="185"/>
        <v>#N/A</v>
      </c>
      <c r="AD273" s="85" t="e">
        <f t="shared" si="186"/>
        <v>#N/A</v>
      </c>
      <c r="AE273" s="85" t="e">
        <f t="shared" si="187"/>
        <v>#N/A</v>
      </c>
      <c r="AF273" s="85" t="e">
        <f t="shared" si="188"/>
        <v>#N/A</v>
      </c>
      <c r="AG273" s="85" t="e">
        <f t="shared" si="189"/>
        <v>#N/A</v>
      </c>
      <c r="AH273" s="85" t="e">
        <f t="shared" si="190"/>
        <v>#N/A</v>
      </c>
      <c r="AI273" s="85" t="e">
        <f t="shared" si="191"/>
        <v>#N/A</v>
      </c>
      <c r="AJ273" s="85" t="e">
        <f t="shared" si="192"/>
        <v>#N/A</v>
      </c>
      <c r="AK273" s="85" t="e">
        <f t="shared" si="203"/>
        <v>#VALUE!</v>
      </c>
      <c r="AL273" s="85" t="e">
        <f t="shared" si="204"/>
        <v>#VALUE!</v>
      </c>
      <c r="AM273" s="85" t="e">
        <f t="shared" si="205"/>
        <v>#VALUE!</v>
      </c>
      <c r="AN273" s="85" t="e">
        <f t="shared" si="206"/>
        <v>#N/A</v>
      </c>
      <c r="AO273" s="85" t="e">
        <f t="shared" si="193"/>
        <v>#N/A</v>
      </c>
      <c r="AP273" s="85" t="e">
        <f t="shared" si="194"/>
        <v>#N/A</v>
      </c>
      <c r="AQ273" s="85" t="e">
        <f t="shared" si="195"/>
        <v>#N/A</v>
      </c>
      <c r="AR273" s="85" t="e">
        <f t="shared" si="196"/>
        <v>#N/A</v>
      </c>
      <c r="AS273" s="85" t="e">
        <f t="shared" si="197"/>
        <v>#N/A</v>
      </c>
      <c r="AT273" s="85" t="e">
        <f t="shared" si="198"/>
        <v>#N/A</v>
      </c>
      <c r="AU273" s="85" t="e">
        <f t="shared" si="207"/>
        <v>#VALUE!</v>
      </c>
      <c r="AV273" s="85" t="e">
        <f t="shared" si="208"/>
        <v>#VALUE!</v>
      </c>
      <c r="AW273" s="85" t="e">
        <f t="shared" si="209"/>
        <v>#VALUE!</v>
      </c>
      <c r="AX273" s="25" t="e">
        <f t="shared" si="210"/>
        <v>#VALUE!</v>
      </c>
      <c r="AY273" s="25">
        <f t="shared" si="212"/>
        <v>1.0169999999999999</v>
      </c>
      <c r="AZ273" s="55" t="e">
        <f t="shared" si="211"/>
        <v>#DIV/0!</v>
      </c>
    </row>
    <row r="274" spans="3:52">
      <c r="C274" s="4"/>
      <c r="D274" s="4"/>
      <c r="E274" s="4"/>
      <c r="F274" s="4"/>
      <c r="G274" s="55">
        <f t="shared" si="172"/>
        <v>-1.1208741258741391E-2</v>
      </c>
      <c r="H274" s="26"/>
      <c r="I274" s="25">
        <f>'Randament Mammo'!$I$18-4.5</f>
        <v>61.5</v>
      </c>
      <c r="J274" s="26"/>
      <c r="K274" s="25">
        <f t="shared" si="199"/>
        <v>0</v>
      </c>
      <c r="L274" s="25" t="e">
        <f>VLOOKUP(E274,'Tabele aux MGD'!B264:F274,IF(_CTF="Mo/Mo",2,IF(_CTF="Mo/Rh",3,IF(_CTF="Rh/Rh",4,5))),0)</f>
        <v>#N/A</v>
      </c>
      <c r="M274" s="25" t="e">
        <f t="shared" si="173"/>
        <v>#N/A</v>
      </c>
      <c r="N274" s="25" t="e">
        <f t="shared" si="174"/>
        <v>#N/A</v>
      </c>
      <c r="O274" s="25" t="e">
        <f t="shared" si="175"/>
        <v>#N/A</v>
      </c>
      <c r="P274" s="25" t="e">
        <f t="shared" si="176"/>
        <v>#N/A</v>
      </c>
      <c r="Q274" s="25" t="e">
        <f t="shared" si="177"/>
        <v>#N/A</v>
      </c>
      <c r="R274" s="25" t="e">
        <f t="shared" si="178"/>
        <v>#N/A</v>
      </c>
      <c r="S274" s="25" t="e">
        <f t="shared" si="179"/>
        <v>#N/A</v>
      </c>
      <c r="T274" s="25" t="e">
        <f t="shared" si="180"/>
        <v>#N/A</v>
      </c>
      <c r="U274" s="25" t="e">
        <f t="shared" si="200"/>
        <v>#VALUE!</v>
      </c>
      <c r="V274" s="25" t="e">
        <f t="shared" si="201"/>
        <v>#VALUE!</v>
      </c>
      <c r="W274" s="25" t="e">
        <f t="shared" si="202"/>
        <v>#VALUE!</v>
      </c>
      <c r="X274" s="26"/>
      <c r="Y274" s="85" t="e">
        <f t="shared" si="181"/>
        <v>#N/A</v>
      </c>
      <c r="Z274" s="85" t="e">
        <f t="shared" si="182"/>
        <v>#N/A</v>
      </c>
      <c r="AA274" s="85" t="e">
        <f t="shared" si="183"/>
        <v>#N/A</v>
      </c>
      <c r="AB274" s="85" t="e">
        <f t="shared" si="184"/>
        <v>#N/A</v>
      </c>
      <c r="AC274" s="85" t="e">
        <f t="shared" si="185"/>
        <v>#N/A</v>
      </c>
      <c r="AD274" s="85" t="e">
        <f t="shared" si="186"/>
        <v>#N/A</v>
      </c>
      <c r="AE274" s="85" t="e">
        <f t="shared" si="187"/>
        <v>#N/A</v>
      </c>
      <c r="AF274" s="85" t="e">
        <f t="shared" si="188"/>
        <v>#N/A</v>
      </c>
      <c r="AG274" s="85" t="e">
        <f t="shared" si="189"/>
        <v>#N/A</v>
      </c>
      <c r="AH274" s="85" t="e">
        <f t="shared" si="190"/>
        <v>#N/A</v>
      </c>
      <c r="AI274" s="85" t="e">
        <f t="shared" si="191"/>
        <v>#N/A</v>
      </c>
      <c r="AJ274" s="85" t="e">
        <f t="shared" si="192"/>
        <v>#N/A</v>
      </c>
      <c r="AK274" s="85" t="e">
        <f t="shared" si="203"/>
        <v>#VALUE!</v>
      </c>
      <c r="AL274" s="85" t="e">
        <f t="shared" si="204"/>
        <v>#VALUE!</v>
      </c>
      <c r="AM274" s="85" t="e">
        <f t="shared" si="205"/>
        <v>#VALUE!</v>
      </c>
      <c r="AN274" s="85" t="e">
        <f t="shared" si="206"/>
        <v>#N/A</v>
      </c>
      <c r="AO274" s="85" t="e">
        <f t="shared" si="193"/>
        <v>#N/A</v>
      </c>
      <c r="AP274" s="85" t="e">
        <f t="shared" si="194"/>
        <v>#N/A</v>
      </c>
      <c r="AQ274" s="85" t="e">
        <f t="shared" si="195"/>
        <v>#N/A</v>
      </c>
      <c r="AR274" s="85" t="e">
        <f t="shared" si="196"/>
        <v>#N/A</v>
      </c>
      <c r="AS274" s="85" t="e">
        <f t="shared" si="197"/>
        <v>#N/A</v>
      </c>
      <c r="AT274" s="85" t="e">
        <f t="shared" si="198"/>
        <v>#N/A</v>
      </c>
      <c r="AU274" s="85" t="e">
        <f t="shared" si="207"/>
        <v>#VALUE!</v>
      </c>
      <c r="AV274" s="85" t="e">
        <f t="shared" si="208"/>
        <v>#VALUE!</v>
      </c>
      <c r="AW274" s="85" t="e">
        <f t="shared" si="209"/>
        <v>#VALUE!</v>
      </c>
      <c r="AX274" s="25" t="e">
        <f t="shared" si="210"/>
        <v>#VALUE!</v>
      </c>
      <c r="AY274" s="25">
        <f t="shared" si="212"/>
        <v>1.0169999999999999</v>
      </c>
      <c r="AZ274" s="55" t="e">
        <f t="shared" si="211"/>
        <v>#DIV/0!</v>
      </c>
    </row>
    <row r="275" spans="3:52">
      <c r="C275" s="4"/>
      <c r="D275" s="4"/>
      <c r="E275" s="4"/>
      <c r="F275" s="4"/>
      <c r="G275" s="55">
        <f t="shared" si="172"/>
        <v>-1.1208741258741391E-2</v>
      </c>
      <c r="H275" s="26"/>
      <c r="I275" s="25">
        <f>'Randament Mammo'!$I$18-4.5</f>
        <v>61.5</v>
      </c>
      <c r="J275" s="26"/>
      <c r="K275" s="25">
        <f t="shared" si="199"/>
        <v>0</v>
      </c>
      <c r="L275" s="25" t="e">
        <f>VLOOKUP(E275,'Tabele aux MGD'!B265:F275,IF(_CTF="Mo/Mo",2,IF(_CTF="Mo/Rh",3,IF(_CTF="Rh/Rh",4,5))),0)</f>
        <v>#N/A</v>
      </c>
      <c r="M275" s="25" t="e">
        <f t="shared" si="173"/>
        <v>#N/A</v>
      </c>
      <c r="N275" s="25" t="e">
        <f t="shared" si="174"/>
        <v>#N/A</v>
      </c>
      <c r="O275" s="25" t="e">
        <f t="shared" si="175"/>
        <v>#N/A</v>
      </c>
      <c r="P275" s="25" t="e">
        <f t="shared" si="176"/>
        <v>#N/A</v>
      </c>
      <c r="Q275" s="25" t="e">
        <f t="shared" si="177"/>
        <v>#N/A</v>
      </c>
      <c r="R275" s="25" t="e">
        <f t="shared" si="178"/>
        <v>#N/A</v>
      </c>
      <c r="S275" s="25" t="e">
        <f t="shared" si="179"/>
        <v>#N/A</v>
      </c>
      <c r="T275" s="25" t="e">
        <f t="shared" si="180"/>
        <v>#N/A</v>
      </c>
      <c r="U275" s="25" t="e">
        <f t="shared" si="200"/>
        <v>#VALUE!</v>
      </c>
      <c r="V275" s="25" t="e">
        <f t="shared" si="201"/>
        <v>#VALUE!</v>
      </c>
      <c r="W275" s="25" t="e">
        <f t="shared" si="202"/>
        <v>#VALUE!</v>
      </c>
      <c r="X275" s="26"/>
      <c r="Y275" s="85" t="e">
        <f t="shared" si="181"/>
        <v>#N/A</v>
      </c>
      <c r="Z275" s="85" t="e">
        <f t="shared" si="182"/>
        <v>#N/A</v>
      </c>
      <c r="AA275" s="85" t="e">
        <f t="shared" si="183"/>
        <v>#N/A</v>
      </c>
      <c r="AB275" s="85" t="e">
        <f t="shared" si="184"/>
        <v>#N/A</v>
      </c>
      <c r="AC275" s="85" t="e">
        <f t="shared" si="185"/>
        <v>#N/A</v>
      </c>
      <c r="AD275" s="85" t="e">
        <f t="shared" si="186"/>
        <v>#N/A</v>
      </c>
      <c r="AE275" s="85" t="e">
        <f t="shared" si="187"/>
        <v>#N/A</v>
      </c>
      <c r="AF275" s="85" t="e">
        <f t="shared" si="188"/>
        <v>#N/A</v>
      </c>
      <c r="AG275" s="85" t="e">
        <f t="shared" si="189"/>
        <v>#N/A</v>
      </c>
      <c r="AH275" s="85" t="e">
        <f t="shared" si="190"/>
        <v>#N/A</v>
      </c>
      <c r="AI275" s="85" t="e">
        <f t="shared" si="191"/>
        <v>#N/A</v>
      </c>
      <c r="AJ275" s="85" t="e">
        <f t="shared" si="192"/>
        <v>#N/A</v>
      </c>
      <c r="AK275" s="85" t="e">
        <f t="shared" si="203"/>
        <v>#VALUE!</v>
      </c>
      <c r="AL275" s="85" t="e">
        <f t="shared" si="204"/>
        <v>#VALUE!</v>
      </c>
      <c r="AM275" s="85" t="e">
        <f t="shared" si="205"/>
        <v>#VALUE!</v>
      </c>
      <c r="AN275" s="85" t="e">
        <f t="shared" si="206"/>
        <v>#N/A</v>
      </c>
      <c r="AO275" s="85" t="e">
        <f t="shared" si="193"/>
        <v>#N/A</v>
      </c>
      <c r="AP275" s="85" t="e">
        <f t="shared" si="194"/>
        <v>#N/A</v>
      </c>
      <c r="AQ275" s="85" t="e">
        <f t="shared" si="195"/>
        <v>#N/A</v>
      </c>
      <c r="AR275" s="85" t="e">
        <f t="shared" si="196"/>
        <v>#N/A</v>
      </c>
      <c r="AS275" s="85" t="e">
        <f t="shared" si="197"/>
        <v>#N/A</v>
      </c>
      <c r="AT275" s="85" t="e">
        <f t="shared" si="198"/>
        <v>#N/A</v>
      </c>
      <c r="AU275" s="85" t="e">
        <f t="shared" si="207"/>
        <v>#VALUE!</v>
      </c>
      <c r="AV275" s="85" t="e">
        <f t="shared" si="208"/>
        <v>#VALUE!</v>
      </c>
      <c r="AW275" s="85" t="e">
        <f t="shared" si="209"/>
        <v>#VALUE!</v>
      </c>
      <c r="AX275" s="25" t="e">
        <f t="shared" si="210"/>
        <v>#VALUE!</v>
      </c>
      <c r="AY275" s="25">
        <f t="shared" si="212"/>
        <v>1.0169999999999999</v>
      </c>
      <c r="AZ275" s="55" t="e">
        <f t="shared" si="211"/>
        <v>#DIV/0!</v>
      </c>
    </row>
    <row r="276" spans="3:52">
      <c r="C276" s="4"/>
      <c r="D276" s="4"/>
      <c r="E276" s="4"/>
      <c r="F276" s="4"/>
      <c r="G276" s="55">
        <f t="shared" si="172"/>
        <v>-1.1208741258741391E-2</v>
      </c>
      <c r="H276" s="26"/>
      <c r="I276" s="25">
        <f>'Randament Mammo'!$I$18-4.5</f>
        <v>61.5</v>
      </c>
      <c r="J276" s="26"/>
      <c r="K276" s="25">
        <f t="shared" si="199"/>
        <v>0</v>
      </c>
      <c r="L276" s="25" t="e">
        <f>VLOOKUP(E276,'Tabele aux MGD'!B266:F276,IF(_CTF="Mo/Mo",2,IF(_CTF="Mo/Rh",3,IF(_CTF="Rh/Rh",4,5))),0)</f>
        <v>#N/A</v>
      </c>
      <c r="M276" s="25" t="e">
        <f t="shared" si="173"/>
        <v>#N/A</v>
      </c>
      <c r="N276" s="25" t="e">
        <f t="shared" si="174"/>
        <v>#N/A</v>
      </c>
      <c r="O276" s="25" t="e">
        <f t="shared" si="175"/>
        <v>#N/A</v>
      </c>
      <c r="P276" s="25" t="e">
        <f t="shared" si="176"/>
        <v>#N/A</v>
      </c>
      <c r="Q276" s="25" t="e">
        <f t="shared" si="177"/>
        <v>#N/A</v>
      </c>
      <c r="R276" s="25" t="e">
        <f t="shared" si="178"/>
        <v>#N/A</v>
      </c>
      <c r="S276" s="25" t="e">
        <f t="shared" si="179"/>
        <v>#N/A</v>
      </c>
      <c r="T276" s="25" t="e">
        <f t="shared" si="180"/>
        <v>#N/A</v>
      </c>
      <c r="U276" s="25" t="e">
        <f t="shared" si="200"/>
        <v>#VALUE!</v>
      </c>
      <c r="V276" s="25" t="e">
        <f t="shared" si="201"/>
        <v>#VALUE!</v>
      </c>
      <c r="W276" s="25" t="e">
        <f t="shared" si="202"/>
        <v>#VALUE!</v>
      </c>
      <c r="X276" s="26"/>
      <c r="Y276" s="85" t="e">
        <f t="shared" si="181"/>
        <v>#N/A</v>
      </c>
      <c r="Z276" s="85" t="e">
        <f t="shared" si="182"/>
        <v>#N/A</v>
      </c>
      <c r="AA276" s="85" t="e">
        <f t="shared" si="183"/>
        <v>#N/A</v>
      </c>
      <c r="AB276" s="85" t="e">
        <f t="shared" si="184"/>
        <v>#N/A</v>
      </c>
      <c r="AC276" s="85" t="e">
        <f t="shared" si="185"/>
        <v>#N/A</v>
      </c>
      <c r="AD276" s="85" t="e">
        <f t="shared" si="186"/>
        <v>#N/A</v>
      </c>
      <c r="AE276" s="85" t="e">
        <f t="shared" si="187"/>
        <v>#N/A</v>
      </c>
      <c r="AF276" s="85" t="e">
        <f t="shared" si="188"/>
        <v>#N/A</v>
      </c>
      <c r="AG276" s="85" t="e">
        <f t="shared" si="189"/>
        <v>#N/A</v>
      </c>
      <c r="AH276" s="85" t="e">
        <f t="shared" si="190"/>
        <v>#N/A</v>
      </c>
      <c r="AI276" s="85" t="e">
        <f t="shared" si="191"/>
        <v>#N/A</v>
      </c>
      <c r="AJ276" s="85" t="e">
        <f t="shared" si="192"/>
        <v>#N/A</v>
      </c>
      <c r="AK276" s="85" t="e">
        <f t="shared" si="203"/>
        <v>#VALUE!</v>
      </c>
      <c r="AL276" s="85" t="e">
        <f t="shared" si="204"/>
        <v>#VALUE!</v>
      </c>
      <c r="AM276" s="85" t="e">
        <f t="shared" si="205"/>
        <v>#VALUE!</v>
      </c>
      <c r="AN276" s="85" t="e">
        <f t="shared" si="206"/>
        <v>#N/A</v>
      </c>
      <c r="AO276" s="85" t="e">
        <f t="shared" si="193"/>
        <v>#N/A</v>
      </c>
      <c r="AP276" s="85" t="e">
        <f t="shared" si="194"/>
        <v>#N/A</v>
      </c>
      <c r="AQ276" s="85" t="e">
        <f t="shared" si="195"/>
        <v>#N/A</v>
      </c>
      <c r="AR276" s="85" t="e">
        <f t="shared" si="196"/>
        <v>#N/A</v>
      </c>
      <c r="AS276" s="85" t="e">
        <f t="shared" si="197"/>
        <v>#N/A</v>
      </c>
      <c r="AT276" s="85" t="e">
        <f t="shared" si="198"/>
        <v>#N/A</v>
      </c>
      <c r="AU276" s="85" t="e">
        <f t="shared" si="207"/>
        <v>#VALUE!</v>
      </c>
      <c r="AV276" s="85" t="e">
        <f t="shared" si="208"/>
        <v>#VALUE!</v>
      </c>
      <c r="AW276" s="85" t="e">
        <f t="shared" si="209"/>
        <v>#VALUE!</v>
      </c>
      <c r="AX276" s="25" t="e">
        <f t="shared" si="210"/>
        <v>#VALUE!</v>
      </c>
      <c r="AY276" s="25">
        <f t="shared" si="212"/>
        <v>1.0169999999999999</v>
      </c>
      <c r="AZ276" s="55" t="e">
        <f t="shared" si="211"/>
        <v>#DIV/0!</v>
      </c>
    </row>
    <row r="277" spans="3:52">
      <c r="C277" s="4"/>
      <c r="D277" s="4"/>
      <c r="E277" s="4"/>
      <c r="F277" s="4"/>
      <c r="G277" s="55">
        <f t="shared" si="172"/>
        <v>-1.1208741258741391E-2</v>
      </c>
      <c r="H277" s="26"/>
      <c r="I277" s="25">
        <f>'Randament Mammo'!$I$18-4.5</f>
        <v>61.5</v>
      </c>
      <c r="J277" s="26"/>
      <c r="K277" s="25">
        <f t="shared" si="199"/>
        <v>0</v>
      </c>
      <c r="L277" s="25" t="e">
        <f>VLOOKUP(E277,'Tabele aux MGD'!B267:F277,IF(_CTF="Mo/Mo",2,IF(_CTF="Mo/Rh",3,IF(_CTF="Rh/Rh",4,5))),0)</f>
        <v>#N/A</v>
      </c>
      <c r="M277" s="25" t="e">
        <f t="shared" si="173"/>
        <v>#N/A</v>
      </c>
      <c r="N277" s="25" t="e">
        <f t="shared" si="174"/>
        <v>#N/A</v>
      </c>
      <c r="O277" s="25" t="e">
        <f t="shared" si="175"/>
        <v>#N/A</v>
      </c>
      <c r="P277" s="25" t="e">
        <f t="shared" si="176"/>
        <v>#N/A</v>
      </c>
      <c r="Q277" s="25" t="e">
        <f t="shared" si="177"/>
        <v>#N/A</v>
      </c>
      <c r="R277" s="25" t="e">
        <f t="shared" si="178"/>
        <v>#N/A</v>
      </c>
      <c r="S277" s="25" t="e">
        <f t="shared" si="179"/>
        <v>#N/A</v>
      </c>
      <c r="T277" s="25" t="e">
        <f t="shared" si="180"/>
        <v>#N/A</v>
      </c>
      <c r="U277" s="25" t="e">
        <f t="shared" si="200"/>
        <v>#VALUE!</v>
      </c>
      <c r="V277" s="25" t="e">
        <f t="shared" si="201"/>
        <v>#VALUE!</v>
      </c>
      <c r="W277" s="25" t="e">
        <f t="shared" si="202"/>
        <v>#VALUE!</v>
      </c>
      <c r="X277" s="26"/>
      <c r="Y277" s="85" t="e">
        <f t="shared" si="181"/>
        <v>#N/A</v>
      </c>
      <c r="Z277" s="85" t="e">
        <f t="shared" si="182"/>
        <v>#N/A</v>
      </c>
      <c r="AA277" s="85" t="e">
        <f t="shared" si="183"/>
        <v>#N/A</v>
      </c>
      <c r="AB277" s="85" t="e">
        <f t="shared" si="184"/>
        <v>#N/A</v>
      </c>
      <c r="AC277" s="85" t="e">
        <f t="shared" si="185"/>
        <v>#N/A</v>
      </c>
      <c r="AD277" s="85" t="e">
        <f t="shared" si="186"/>
        <v>#N/A</v>
      </c>
      <c r="AE277" s="85" t="e">
        <f t="shared" si="187"/>
        <v>#N/A</v>
      </c>
      <c r="AF277" s="85" t="e">
        <f t="shared" si="188"/>
        <v>#N/A</v>
      </c>
      <c r="AG277" s="85" t="e">
        <f t="shared" si="189"/>
        <v>#N/A</v>
      </c>
      <c r="AH277" s="85" t="e">
        <f t="shared" si="190"/>
        <v>#N/A</v>
      </c>
      <c r="AI277" s="85" t="e">
        <f t="shared" si="191"/>
        <v>#N/A</v>
      </c>
      <c r="AJ277" s="85" t="e">
        <f t="shared" si="192"/>
        <v>#N/A</v>
      </c>
      <c r="AK277" s="85" t="e">
        <f t="shared" si="203"/>
        <v>#VALUE!</v>
      </c>
      <c r="AL277" s="85" t="e">
        <f t="shared" si="204"/>
        <v>#VALUE!</v>
      </c>
      <c r="AM277" s="85" t="e">
        <f t="shared" si="205"/>
        <v>#VALUE!</v>
      </c>
      <c r="AN277" s="85" t="e">
        <f t="shared" si="206"/>
        <v>#N/A</v>
      </c>
      <c r="AO277" s="85" t="e">
        <f t="shared" si="193"/>
        <v>#N/A</v>
      </c>
      <c r="AP277" s="85" t="e">
        <f t="shared" si="194"/>
        <v>#N/A</v>
      </c>
      <c r="AQ277" s="85" t="e">
        <f t="shared" si="195"/>
        <v>#N/A</v>
      </c>
      <c r="AR277" s="85" t="e">
        <f t="shared" si="196"/>
        <v>#N/A</v>
      </c>
      <c r="AS277" s="85" t="e">
        <f t="shared" si="197"/>
        <v>#N/A</v>
      </c>
      <c r="AT277" s="85" t="e">
        <f t="shared" si="198"/>
        <v>#N/A</v>
      </c>
      <c r="AU277" s="85" t="e">
        <f t="shared" si="207"/>
        <v>#VALUE!</v>
      </c>
      <c r="AV277" s="85" t="e">
        <f t="shared" si="208"/>
        <v>#VALUE!</v>
      </c>
      <c r="AW277" s="85" t="e">
        <f t="shared" si="209"/>
        <v>#VALUE!</v>
      </c>
      <c r="AX277" s="25" t="e">
        <f t="shared" si="210"/>
        <v>#VALUE!</v>
      </c>
      <c r="AY277" s="25">
        <f t="shared" si="212"/>
        <v>1.0169999999999999</v>
      </c>
      <c r="AZ277" s="55" t="e">
        <f t="shared" si="211"/>
        <v>#DIV/0!</v>
      </c>
    </row>
    <row r="278" spans="3:52">
      <c r="C278" s="4"/>
      <c r="D278" s="4"/>
      <c r="E278" s="4"/>
      <c r="F278" s="4"/>
      <c r="G278" s="55">
        <f t="shared" si="172"/>
        <v>-1.1208741258741391E-2</v>
      </c>
      <c r="H278" s="26"/>
      <c r="I278" s="25">
        <f>'Randament Mammo'!$I$18-4.5</f>
        <v>61.5</v>
      </c>
      <c r="J278" s="26"/>
      <c r="K278" s="25">
        <f t="shared" si="199"/>
        <v>0</v>
      </c>
      <c r="L278" s="25" t="e">
        <f>VLOOKUP(E278,'Tabele aux MGD'!B268:F278,IF(_CTF="Mo/Mo",2,IF(_CTF="Mo/Rh",3,IF(_CTF="Rh/Rh",4,5))),0)</f>
        <v>#N/A</v>
      </c>
      <c r="M278" s="25" t="e">
        <f t="shared" si="173"/>
        <v>#N/A</v>
      </c>
      <c r="N278" s="25" t="e">
        <f t="shared" si="174"/>
        <v>#N/A</v>
      </c>
      <c r="O278" s="25" t="e">
        <f t="shared" si="175"/>
        <v>#N/A</v>
      </c>
      <c r="P278" s="25" t="e">
        <f t="shared" si="176"/>
        <v>#N/A</v>
      </c>
      <c r="Q278" s="25" t="e">
        <f t="shared" si="177"/>
        <v>#N/A</v>
      </c>
      <c r="R278" s="25" t="e">
        <f t="shared" si="178"/>
        <v>#N/A</v>
      </c>
      <c r="S278" s="25" t="e">
        <f t="shared" si="179"/>
        <v>#N/A</v>
      </c>
      <c r="T278" s="25" t="e">
        <f t="shared" si="180"/>
        <v>#N/A</v>
      </c>
      <c r="U278" s="25" t="e">
        <f t="shared" si="200"/>
        <v>#VALUE!</v>
      </c>
      <c r="V278" s="25" t="e">
        <f t="shared" si="201"/>
        <v>#VALUE!</v>
      </c>
      <c r="W278" s="25" t="e">
        <f t="shared" si="202"/>
        <v>#VALUE!</v>
      </c>
      <c r="X278" s="26"/>
      <c r="Y278" s="85" t="e">
        <f t="shared" si="181"/>
        <v>#N/A</v>
      </c>
      <c r="Z278" s="85" t="e">
        <f t="shared" si="182"/>
        <v>#N/A</v>
      </c>
      <c r="AA278" s="85" t="e">
        <f t="shared" si="183"/>
        <v>#N/A</v>
      </c>
      <c r="AB278" s="85" t="e">
        <f t="shared" si="184"/>
        <v>#N/A</v>
      </c>
      <c r="AC278" s="85" t="e">
        <f t="shared" si="185"/>
        <v>#N/A</v>
      </c>
      <c r="AD278" s="85" t="e">
        <f t="shared" si="186"/>
        <v>#N/A</v>
      </c>
      <c r="AE278" s="85" t="e">
        <f t="shared" si="187"/>
        <v>#N/A</v>
      </c>
      <c r="AF278" s="85" t="e">
        <f t="shared" si="188"/>
        <v>#N/A</v>
      </c>
      <c r="AG278" s="85" t="e">
        <f t="shared" si="189"/>
        <v>#N/A</v>
      </c>
      <c r="AH278" s="85" t="e">
        <f t="shared" si="190"/>
        <v>#N/A</v>
      </c>
      <c r="AI278" s="85" t="e">
        <f t="shared" si="191"/>
        <v>#N/A</v>
      </c>
      <c r="AJ278" s="85" t="e">
        <f t="shared" si="192"/>
        <v>#N/A</v>
      </c>
      <c r="AK278" s="85" t="e">
        <f t="shared" si="203"/>
        <v>#VALUE!</v>
      </c>
      <c r="AL278" s="85" t="e">
        <f t="shared" si="204"/>
        <v>#VALUE!</v>
      </c>
      <c r="AM278" s="85" t="e">
        <f t="shared" si="205"/>
        <v>#VALUE!</v>
      </c>
      <c r="AN278" s="85" t="e">
        <f t="shared" si="206"/>
        <v>#N/A</v>
      </c>
      <c r="AO278" s="85" t="e">
        <f t="shared" si="193"/>
        <v>#N/A</v>
      </c>
      <c r="AP278" s="85" t="e">
        <f t="shared" si="194"/>
        <v>#N/A</v>
      </c>
      <c r="AQ278" s="85" t="e">
        <f t="shared" si="195"/>
        <v>#N/A</v>
      </c>
      <c r="AR278" s="85" t="e">
        <f t="shared" si="196"/>
        <v>#N/A</v>
      </c>
      <c r="AS278" s="85" t="e">
        <f t="shared" si="197"/>
        <v>#N/A</v>
      </c>
      <c r="AT278" s="85" t="e">
        <f t="shared" si="198"/>
        <v>#N/A</v>
      </c>
      <c r="AU278" s="85" t="e">
        <f t="shared" si="207"/>
        <v>#VALUE!</v>
      </c>
      <c r="AV278" s="85" t="e">
        <f t="shared" si="208"/>
        <v>#VALUE!</v>
      </c>
      <c r="AW278" s="85" t="e">
        <f t="shared" si="209"/>
        <v>#VALUE!</v>
      </c>
      <c r="AX278" s="25" t="e">
        <f t="shared" si="210"/>
        <v>#VALUE!</v>
      </c>
      <c r="AY278" s="25">
        <f t="shared" si="212"/>
        <v>1.0169999999999999</v>
      </c>
      <c r="AZ278" s="55" t="e">
        <f t="shared" si="211"/>
        <v>#DIV/0!</v>
      </c>
    </row>
    <row r="279" spans="3:52">
      <c r="C279" s="4"/>
      <c r="D279" s="4"/>
      <c r="E279" s="4"/>
      <c r="F279" s="4"/>
      <c r="G279" s="55">
        <f t="shared" ref="G279:G342" si="213">MGD_A*E279^2+MGD_B*E279+MGD_C</f>
        <v>-1.1208741258741391E-2</v>
      </c>
      <c r="H279" s="26"/>
      <c r="I279" s="25">
        <f>'Randament Mammo'!$I$18-4.5</f>
        <v>61.5</v>
      </c>
      <c r="J279" s="26"/>
      <c r="K279" s="25">
        <f t="shared" si="199"/>
        <v>0</v>
      </c>
      <c r="L279" s="25" t="e">
        <f>VLOOKUP(E279,'Tabele aux MGD'!B269:F279,IF(_CTF="Mo/Mo",2,IF(_CTF="Mo/Rh",3,IF(_CTF="Rh/Rh",4,5))),0)</f>
        <v>#N/A</v>
      </c>
      <c r="M279" s="25" t="e">
        <f t="shared" ref="M279:M342" si="214">INDEX(_Tabel4,1,MATCH(J279,_Tabel4_Col))</f>
        <v>#N/A</v>
      </c>
      <c r="N279" s="25" t="e">
        <f t="shared" ref="N279:N342" si="215">INDEX(_Tabel4,1,IF(MATCH(J279,_Tabel4_Col)=9,9,MATCH(J279,_Tabel4_Col)+1))</f>
        <v>#N/A</v>
      </c>
      <c r="O279" s="25" t="e">
        <f t="shared" ref="O279:O342" si="216">INDEX(_Tabel4,MATCH(L279,_Tabel4_Rd),1)</f>
        <v>#N/A</v>
      </c>
      <c r="P279" s="25" t="e">
        <f t="shared" ref="P279:P342" si="217">INDEX(_Tabel4,IF(MATCH(L279,_Tabel4_Rd)=10,10,MATCH(L279,_Tabel4_Rd)+1),1)</f>
        <v>#N/A</v>
      </c>
      <c r="Q279" s="25" t="e">
        <f t="shared" ref="Q279:Q342" si="218">INDEX(_Tabel4,MATCH(L279,_Tabel4_Rd),MATCH(J279,_Tabel4_Col))</f>
        <v>#N/A</v>
      </c>
      <c r="R279" s="25" t="e">
        <f t="shared" ref="R279:R342" si="219">INDEX(_Tabel4,MATCH(L279,_Tabel4_Rd),IF(MATCH(J279,_Tabel4_Col)=9,9,MATCH(J279,_Tabel4_Col)+1))</f>
        <v>#N/A</v>
      </c>
      <c r="S279" s="25" t="e">
        <f t="shared" ref="S279:S342" si="220">INDEX(_Tabel4,IF(MATCH(L279,_Tabel4_Rd)=10,10,MATCH(L279,_Tabel4_Rd)+1),MATCH(J279,_Tabel4_Col))</f>
        <v>#N/A</v>
      </c>
      <c r="T279" s="25" t="e">
        <f t="shared" ref="T279:T342" si="221">INDEX(_Tabel4,IF(MATCH(L279,_Tabel4_Rd)=10,10,MATCH(L279,_Tabel4_Rd)+1),IF(MATCH(J279,_Tabel4_Col)=9,9,MATCH(J279,_Tabel4_Col)+1))</f>
        <v>#N/A</v>
      </c>
      <c r="U279" s="25" t="e">
        <f t="shared" si="200"/>
        <v>#VALUE!</v>
      </c>
      <c r="V279" s="25" t="e">
        <f t="shared" si="201"/>
        <v>#VALUE!</v>
      </c>
      <c r="W279" s="25" t="e">
        <f t="shared" si="202"/>
        <v>#VALUE!</v>
      </c>
      <c r="X279" s="26"/>
      <c r="Y279" s="85" t="e">
        <f t="shared" ref="Y279:Y342" si="222">VLOOKUP(L279,_Tabel5,1,TRUE)</f>
        <v>#N/A</v>
      </c>
      <c r="Z279" s="85" t="e">
        <f t="shared" ref="Z279:Z342" si="223">MATCH(L279,_Tabel5_Col_HVL,1)-9</f>
        <v>#N/A</v>
      </c>
      <c r="AA279" s="85" t="e">
        <f t="shared" ref="AA279:AA342" si="224">MATCH(J279,_Tabel5_Col_d,1)+Z279-1</f>
        <v>#N/A</v>
      </c>
      <c r="AB279" s="85" t="e">
        <f t="shared" ref="AB279:AB342" si="225">IF(MATCH(J279,_Tabel5_Col_d,1)=10,AA279,AA279+1)</f>
        <v>#N/A</v>
      </c>
      <c r="AC279" s="85" t="e">
        <f t="shared" ref="AC279:AC342" si="226">INDEX(_Tabel5_Col_dtot,AA279)</f>
        <v>#N/A</v>
      </c>
      <c r="AD279" s="85" t="e">
        <f t="shared" ref="AD279:AD342" si="227">INDEX(_Tabel5_Col_dtot,AB279)</f>
        <v>#N/A</v>
      </c>
      <c r="AE279" s="85" t="e">
        <f t="shared" ref="AE279:AE342" si="228">HLOOKUP(X279,_Tabel5_g,1,TRUE)</f>
        <v>#N/A</v>
      </c>
      <c r="AF279" s="85" t="e">
        <f t="shared" ref="AF279:AF342" si="229">INDEX(_Tabel5_Rand_gl,1,IF(X279=100,5,MATCH(AE279,_Tabel5_Rand_gl,0)+1))</f>
        <v>#N/A</v>
      </c>
      <c r="AG279" s="85" t="e">
        <f t="shared" ref="AG279:AG342" si="230">HLOOKUP(AE279,_Tabel5_g,AA279+1,TRUE)</f>
        <v>#N/A</v>
      </c>
      <c r="AH279" s="85" t="e">
        <f t="shared" ref="AH279:AH342" si="231">HLOOKUP(AF279,_Tabel5_g,AA279+1,TRUE)</f>
        <v>#N/A</v>
      </c>
      <c r="AI279" s="85" t="e">
        <f t="shared" ref="AI279:AI342" si="232">HLOOKUP(AE279,_Tabel5_g,AB279+1,TRUE)</f>
        <v>#N/A</v>
      </c>
      <c r="AJ279" s="85" t="e">
        <f t="shared" ref="AJ279:AJ342" si="233">HLOOKUP(AF279,_Tabel5_g,AB279+1,TRUE)</f>
        <v>#N/A</v>
      </c>
      <c r="AK279" s="85" t="e">
        <f t="shared" si="203"/>
        <v>#VALUE!</v>
      </c>
      <c r="AL279" s="85" t="e">
        <f t="shared" si="204"/>
        <v>#VALUE!</v>
      </c>
      <c r="AM279" s="85" t="e">
        <f t="shared" si="205"/>
        <v>#VALUE!</v>
      </c>
      <c r="AN279" s="85" t="e">
        <f t="shared" si="206"/>
        <v>#N/A</v>
      </c>
      <c r="AO279" s="85" t="e">
        <f t="shared" ref="AO279:AO342" si="234">MATCH(J279,_Tabel5_Col_d,1)+AN279-1</f>
        <v>#N/A</v>
      </c>
      <c r="AP279" s="85" t="e">
        <f t="shared" ref="AP279:AP342" si="235">IF(MATCH(J279,_Tabel5_Col_d,1)=10,AO279,AO279+1)</f>
        <v>#N/A</v>
      </c>
      <c r="AQ279" s="85" t="e">
        <f t="shared" ref="AQ279:AQ342" si="236">HLOOKUP(AE279,_Tabel5_g,AO279+1,TRUE)</f>
        <v>#N/A</v>
      </c>
      <c r="AR279" s="85" t="e">
        <f t="shared" ref="AR279:AR342" si="237">HLOOKUP(AF279,_Tabel5_g,AO279+1,TRUE)</f>
        <v>#N/A</v>
      </c>
      <c r="AS279" s="85" t="e">
        <f t="shared" ref="AS279:AS342" si="238">HLOOKUP(AE279,_Tabel5_g,AP279+1,TRUE)</f>
        <v>#N/A</v>
      </c>
      <c r="AT279" s="85" t="e">
        <f t="shared" ref="AT279:AT342" si="239">HLOOKUP(AF279,_Tabel5_g,AP279+1,TRUE)</f>
        <v>#N/A</v>
      </c>
      <c r="AU279" s="85" t="e">
        <f t="shared" si="207"/>
        <v>#VALUE!</v>
      </c>
      <c r="AV279" s="85" t="e">
        <f t="shared" si="208"/>
        <v>#VALUE!</v>
      </c>
      <c r="AW279" s="85" t="e">
        <f t="shared" si="209"/>
        <v>#VALUE!</v>
      </c>
      <c r="AX279" s="25" t="e">
        <f t="shared" si="210"/>
        <v>#VALUE!</v>
      </c>
      <c r="AY279" s="25">
        <f t="shared" si="212"/>
        <v>1.0169999999999999</v>
      </c>
      <c r="AZ279" s="55" t="e">
        <f t="shared" si="211"/>
        <v>#DIV/0!</v>
      </c>
    </row>
    <row r="280" spans="3:52">
      <c r="C280" s="4"/>
      <c r="D280" s="4"/>
      <c r="E280" s="4"/>
      <c r="F280" s="4"/>
      <c r="G280" s="55">
        <f t="shared" si="213"/>
        <v>-1.1208741258741391E-2</v>
      </c>
      <c r="H280" s="26"/>
      <c r="I280" s="25">
        <f>'Randament Mammo'!$I$18-4.5</f>
        <v>61.5</v>
      </c>
      <c r="J280" s="26"/>
      <c r="K280" s="25">
        <f t="shared" si="199"/>
        <v>0</v>
      </c>
      <c r="L280" s="25" t="e">
        <f>VLOOKUP(E280,'Tabele aux MGD'!B270:F280,IF(_CTF="Mo/Mo",2,IF(_CTF="Mo/Rh",3,IF(_CTF="Rh/Rh",4,5))),0)</f>
        <v>#N/A</v>
      </c>
      <c r="M280" s="25" t="e">
        <f t="shared" si="214"/>
        <v>#N/A</v>
      </c>
      <c r="N280" s="25" t="e">
        <f t="shared" si="215"/>
        <v>#N/A</v>
      </c>
      <c r="O280" s="25" t="e">
        <f t="shared" si="216"/>
        <v>#N/A</v>
      </c>
      <c r="P280" s="25" t="e">
        <f t="shared" si="217"/>
        <v>#N/A</v>
      </c>
      <c r="Q280" s="25" t="e">
        <f t="shared" si="218"/>
        <v>#N/A</v>
      </c>
      <c r="R280" s="25" t="e">
        <f t="shared" si="219"/>
        <v>#N/A</v>
      </c>
      <c r="S280" s="25" t="e">
        <f t="shared" si="220"/>
        <v>#N/A</v>
      </c>
      <c r="T280" s="25" t="e">
        <f t="shared" si="221"/>
        <v>#N/A</v>
      </c>
      <c r="U280" s="25" t="e">
        <f t="shared" si="200"/>
        <v>#VALUE!</v>
      </c>
      <c r="V280" s="25" t="e">
        <f t="shared" si="201"/>
        <v>#VALUE!</v>
      </c>
      <c r="W280" s="25" t="e">
        <f t="shared" si="202"/>
        <v>#VALUE!</v>
      </c>
      <c r="X280" s="26"/>
      <c r="Y280" s="85" t="e">
        <f t="shared" si="222"/>
        <v>#N/A</v>
      </c>
      <c r="Z280" s="85" t="e">
        <f t="shared" si="223"/>
        <v>#N/A</v>
      </c>
      <c r="AA280" s="85" t="e">
        <f t="shared" si="224"/>
        <v>#N/A</v>
      </c>
      <c r="AB280" s="85" t="e">
        <f t="shared" si="225"/>
        <v>#N/A</v>
      </c>
      <c r="AC280" s="85" t="e">
        <f t="shared" si="226"/>
        <v>#N/A</v>
      </c>
      <c r="AD280" s="85" t="e">
        <f t="shared" si="227"/>
        <v>#N/A</v>
      </c>
      <c r="AE280" s="85" t="e">
        <f t="shared" si="228"/>
        <v>#N/A</v>
      </c>
      <c r="AF280" s="85" t="e">
        <f t="shared" si="229"/>
        <v>#N/A</v>
      </c>
      <c r="AG280" s="85" t="e">
        <f t="shared" si="230"/>
        <v>#N/A</v>
      </c>
      <c r="AH280" s="85" t="e">
        <f t="shared" si="231"/>
        <v>#N/A</v>
      </c>
      <c r="AI280" s="85" t="e">
        <f t="shared" si="232"/>
        <v>#N/A</v>
      </c>
      <c r="AJ280" s="85" t="e">
        <f t="shared" si="233"/>
        <v>#N/A</v>
      </c>
      <c r="AK280" s="85" t="e">
        <f t="shared" si="203"/>
        <v>#VALUE!</v>
      </c>
      <c r="AL280" s="85" t="e">
        <f t="shared" si="204"/>
        <v>#VALUE!</v>
      </c>
      <c r="AM280" s="85" t="e">
        <f t="shared" si="205"/>
        <v>#VALUE!</v>
      </c>
      <c r="AN280" s="85" t="e">
        <f t="shared" si="206"/>
        <v>#N/A</v>
      </c>
      <c r="AO280" s="85" t="e">
        <f t="shared" si="234"/>
        <v>#N/A</v>
      </c>
      <c r="AP280" s="85" t="e">
        <f t="shared" si="235"/>
        <v>#N/A</v>
      </c>
      <c r="AQ280" s="85" t="e">
        <f t="shared" si="236"/>
        <v>#N/A</v>
      </c>
      <c r="AR280" s="85" t="e">
        <f t="shared" si="237"/>
        <v>#N/A</v>
      </c>
      <c r="AS280" s="85" t="e">
        <f t="shared" si="238"/>
        <v>#N/A</v>
      </c>
      <c r="AT280" s="85" t="e">
        <f t="shared" si="239"/>
        <v>#N/A</v>
      </c>
      <c r="AU280" s="85" t="e">
        <f t="shared" si="207"/>
        <v>#VALUE!</v>
      </c>
      <c r="AV280" s="85" t="e">
        <f t="shared" si="208"/>
        <v>#VALUE!</v>
      </c>
      <c r="AW280" s="85" t="e">
        <f t="shared" si="209"/>
        <v>#VALUE!</v>
      </c>
      <c r="AX280" s="25" t="e">
        <f t="shared" si="210"/>
        <v>#VALUE!</v>
      </c>
      <c r="AY280" s="25">
        <f t="shared" si="212"/>
        <v>1.0169999999999999</v>
      </c>
      <c r="AZ280" s="55" t="e">
        <f t="shared" si="211"/>
        <v>#DIV/0!</v>
      </c>
    </row>
    <row r="281" spans="3:52">
      <c r="C281" s="4"/>
      <c r="D281" s="4"/>
      <c r="E281" s="4"/>
      <c r="F281" s="4"/>
      <c r="G281" s="55">
        <f t="shared" si="213"/>
        <v>-1.1208741258741391E-2</v>
      </c>
      <c r="H281" s="26"/>
      <c r="I281" s="25">
        <f>'Randament Mammo'!$I$18-4.5</f>
        <v>61.5</v>
      </c>
      <c r="J281" s="26"/>
      <c r="K281" s="25">
        <f t="shared" ref="K281:K344" si="240">H281-J281</f>
        <v>0</v>
      </c>
      <c r="L281" s="25" t="e">
        <f>VLOOKUP(E281,'Tabele aux MGD'!B271:F281,IF(_CTF="Mo/Mo",2,IF(_CTF="Mo/Rh",3,IF(_CTF="Rh/Rh",4,5))),0)</f>
        <v>#N/A</v>
      </c>
      <c r="M281" s="25" t="e">
        <f t="shared" si="214"/>
        <v>#N/A</v>
      </c>
      <c r="N281" s="25" t="e">
        <f t="shared" si="215"/>
        <v>#N/A</v>
      </c>
      <c r="O281" s="25" t="e">
        <f t="shared" si="216"/>
        <v>#N/A</v>
      </c>
      <c r="P281" s="25" t="e">
        <f t="shared" si="217"/>
        <v>#N/A</v>
      </c>
      <c r="Q281" s="25" t="e">
        <f t="shared" si="218"/>
        <v>#N/A</v>
      </c>
      <c r="R281" s="25" t="e">
        <f t="shared" si="219"/>
        <v>#N/A</v>
      </c>
      <c r="S281" s="25" t="e">
        <f t="shared" si="220"/>
        <v>#N/A</v>
      </c>
      <c r="T281" s="25" t="e">
        <f t="shared" si="221"/>
        <v>#N/A</v>
      </c>
      <c r="U281" s="25" t="e">
        <f t="shared" ref="U281:U344" si="241">TREND(Q281:R281,M281:N281,J281)</f>
        <v>#VALUE!</v>
      </c>
      <c r="V281" s="25" t="e">
        <f t="shared" ref="V281:V344" si="242">TREND(S281:T281,M281:N281,J281)</f>
        <v>#VALUE!</v>
      </c>
      <c r="W281" s="25" t="e">
        <f t="shared" ref="W281:W344" si="243">TREND(U281:V281,O281:P281,L281)</f>
        <v>#VALUE!</v>
      </c>
      <c r="X281" s="26"/>
      <c r="Y281" s="85" t="e">
        <f t="shared" si="222"/>
        <v>#N/A</v>
      </c>
      <c r="Z281" s="85" t="e">
        <f t="shared" si="223"/>
        <v>#N/A</v>
      </c>
      <c r="AA281" s="85" t="e">
        <f t="shared" si="224"/>
        <v>#N/A</v>
      </c>
      <c r="AB281" s="85" t="e">
        <f t="shared" si="225"/>
        <v>#N/A</v>
      </c>
      <c r="AC281" s="85" t="e">
        <f t="shared" si="226"/>
        <v>#N/A</v>
      </c>
      <c r="AD281" s="85" t="e">
        <f t="shared" si="227"/>
        <v>#N/A</v>
      </c>
      <c r="AE281" s="85" t="e">
        <f t="shared" si="228"/>
        <v>#N/A</v>
      </c>
      <c r="AF281" s="85" t="e">
        <f t="shared" si="229"/>
        <v>#N/A</v>
      </c>
      <c r="AG281" s="85" t="e">
        <f t="shared" si="230"/>
        <v>#N/A</v>
      </c>
      <c r="AH281" s="85" t="e">
        <f t="shared" si="231"/>
        <v>#N/A</v>
      </c>
      <c r="AI281" s="85" t="e">
        <f t="shared" si="232"/>
        <v>#N/A</v>
      </c>
      <c r="AJ281" s="85" t="e">
        <f t="shared" si="233"/>
        <v>#N/A</v>
      </c>
      <c r="AK281" s="85" t="e">
        <f t="shared" ref="AK281:AK344" si="244">TREND(AG281:AH281,AE281:AF281,X281)</f>
        <v>#VALUE!</v>
      </c>
      <c r="AL281" s="85" t="e">
        <f t="shared" ref="AL281:AL344" si="245">TREND(AI281:AJ281,AE281:AF281,X281)</f>
        <v>#VALUE!</v>
      </c>
      <c r="AM281" s="85" t="e">
        <f t="shared" ref="AM281:AM344" si="246">TREND(AK281:AL281,AC281:AD281,J281)</f>
        <v>#VALUE!</v>
      </c>
      <c r="AN281" s="85" t="e">
        <f t="shared" ref="AN281:AN344" si="247">IF(Z281=75,Z281,Z281+10)</f>
        <v>#N/A</v>
      </c>
      <c r="AO281" s="85" t="e">
        <f t="shared" si="234"/>
        <v>#N/A</v>
      </c>
      <c r="AP281" s="85" t="e">
        <f t="shared" si="235"/>
        <v>#N/A</v>
      </c>
      <c r="AQ281" s="85" t="e">
        <f t="shared" si="236"/>
        <v>#N/A</v>
      </c>
      <c r="AR281" s="85" t="e">
        <f t="shared" si="237"/>
        <v>#N/A</v>
      </c>
      <c r="AS281" s="85" t="e">
        <f t="shared" si="238"/>
        <v>#N/A</v>
      </c>
      <c r="AT281" s="85" t="e">
        <f t="shared" si="239"/>
        <v>#N/A</v>
      </c>
      <c r="AU281" s="85" t="e">
        <f t="shared" ref="AU281:AU344" si="248">TREND(AQ281:AR281,AE281:AF281,X281)</f>
        <v>#VALUE!</v>
      </c>
      <c r="AV281" s="85" t="e">
        <f t="shared" ref="AV281:AV344" si="249">TREND(AS281:AT281,AE281:AF281,X281)</f>
        <v>#VALUE!</v>
      </c>
      <c r="AW281" s="85" t="e">
        <f t="shared" ref="AW281:AW344" si="250">TREND(AU281:AV281,AC281:AD281,J281)</f>
        <v>#VALUE!</v>
      </c>
      <c r="AX281" s="25" t="e">
        <f t="shared" ref="AX281:AX344" si="251">AM281+(AW281-AM281)/0.05*(L281-Y281)</f>
        <v>#VALUE!</v>
      </c>
      <c r="AY281" s="25">
        <f t="shared" si="212"/>
        <v>1.0169999999999999</v>
      </c>
      <c r="AZ281" s="55" t="e">
        <f t="shared" ref="AZ281:AZ344" si="252">G281*F281*(I281/K281)^2*W281*AX281*AY281</f>
        <v>#DIV/0!</v>
      </c>
    </row>
    <row r="282" spans="3:52">
      <c r="C282" s="4"/>
      <c r="D282" s="4"/>
      <c r="E282" s="4"/>
      <c r="F282" s="4"/>
      <c r="G282" s="55">
        <f t="shared" si="213"/>
        <v>-1.1208741258741391E-2</v>
      </c>
      <c r="H282" s="26"/>
      <c r="I282" s="25">
        <f>'Randament Mammo'!$I$18-4.5</f>
        <v>61.5</v>
      </c>
      <c r="J282" s="26"/>
      <c r="K282" s="25">
        <f t="shared" si="240"/>
        <v>0</v>
      </c>
      <c r="L282" s="25" t="e">
        <f>VLOOKUP(E282,'Tabele aux MGD'!B272:F282,IF(_CTF="Mo/Mo",2,IF(_CTF="Mo/Rh",3,IF(_CTF="Rh/Rh",4,5))),0)</f>
        <v>#N/A</v>
      </c>
      <c r="M282" s="25" t="e">
        <f t="shared" si="214"/>
        <v>#N/A</v>
      </c>
      <c r="N282" s="25" t="e">
        <f t="shared" si="215"/>
        <v>#N/A</v>
      </c>
      <c r="O282" s="25" t="e">
        <f t="shared" si="216"/>
        <v>#N/A</v>
      </c>
      <c r="P282" s="25" t="e">
        <f t="shared" si="217"/>
        <v>#N/A</v>
      </c>
      <c r="Q282" s="25" t="e">
        <f t="shared" si="218"/>
        <v>#N/A</v>
      </c>
      <c r="R282" s="25" t="e">
        <f t="shared" si="219"/>
        <v>#N/A</v>
      </c>
      <c r="S282" s="25" t="e">
        <f t="shared" si="220"/>
        <v>#N/A</v>
      </c>
      <c r="T282" s="25" t="e">
        <f t="shared" si="221"/>
        <v>#N/A</v>
      </c>
      <c r="U282" s="25" t="e">
        <f t="shared" si="241"/>
        <v>#VALUE!</v>
      </c>
      <c r="V282" s="25" t="e">
        <f t="shared" si="242"/>
        <v>#VALUE!</v>
      </c>
      <c r="W282" s="25" t="e">
        <f t="shared" si="243"/>
        <v>#VALUE!</v>
      </c>
      <c r="X282" s="26"/>
      <c r="Y282" s="85" t="e">
        <f t="shared" si="222"/>
        <v>#N/A</v>
      </c>
      <c r="Z282" s="85" t="e">
        <f t="shared" si="223"/>
        <v>#N/A</v>
      </c>
      <c r="AA282" s="85" t="e">
        <f t="shared" si="224"/>
        <v>#N/A</v>
      </c>
      <c r="AB282" s="85" t="e">
        <f t="shared" si="225"/>
        <v>#N/A</v>
      </c>
      <c r="AC282" s="85" t="e">
        <f t="shared" si="226"/>
        <v>#N/A</v>
      </c>
      <c r="AD282" s="85" t="e">
        <f t="shared" si="227"/>
        <v>#N/A</v>
      </c>
      <c r="AE282" s="85" t="e">
        <f t="shared" si="228"/>
        <v>#N/A</v>
      </c>
      <c r="AF282" s="85" t="e">
        <f t="shared" si="229"/>
        <v>#N/A</v>
      </c>
      <c r="AG282" s="85" t="e">
        <f t="shared" si="230"/>
        <v>#N/A</v>
      </c>
      <c r="AH282" s="85" t="e">
        <f t="shared" si="231"/>
        <v>#N/A</v>
      </c>
      <c r="AI282" s="85" t="e">
        <f t="shared" si="232"/>
        <v>#N/A</v>
      </c>
      <c r="AJ282" s="85" t="e">
        <f t="shared" si="233"/>
        <v>#N/A</v>
      </c>
      <c r="AK282" s="85" t="e">
        <f t="shared" si="244"/>
        <v>#VALUE!</v>
      </c>
      <c r="AL282" s="85" t="e">
        <f t="shared" si="245"/>
        <v>#VALUE!</v>
      </c>
      <c r="AM282" s="85" t="e">
        <f t="shared" si="246"/>
        <v>#VALUE!</v>
      </c>
      <c r="AN282" s="85" t="e">
        <f t="shared" si="247"/>
        <v>#N/A</v>
      </c>
      <c r="AO282" s="85" t="e">
        <f t="shared" si="234"/>
        <v>#N/A</v>
      </c>
      <c r="AP282" s="85" t="e">
        <f t="shared" si="235"/>
        <v>#N/A</v>
      </c>
      <c r="AQ282" s="85" t="e">
        <f t="shared" si="236"/>
        <v>#N/A</v>
      </c>
      <c r="AR282" s="85" t="e">
        <f t="shared" si="237"/>
        <v>#N/A</v>
      </c>
      <c r="AS282" s="85" t="e">
        <f t="shared" si="238"/>
        <v>#N/A</v>
      </c>
      <c r="AT282" s="85" t="e">
        <f t="shared" si="239"/>
        <v>#N/A</v>
      </c>
      <c r="AU282" s="85" t="e">
        <f t="shared" si="248"/>
        <v>#VALUE!</v>
      </c>
      <c r="AV282" s="85" t="e">
        <f t="shared" si="249"/>
        <v>#VALUE!</v>
      </c>
      <c r="AW282" s="85" t="e">
        <f t="shared" si="250"/>
        <v>#VALUE!</v>
      </c>
      <c r="AX282" s="25" t="e">
        <f t="shared" si="251"/>
        <v>#VALUE!</v>
      </c>
      <c r="AY282" s="25">
        <f t="shared" si="212"/>
        <v>1.0169999999999999</v>
      </c>
      <c r="AZ282" s="55" t="e">
        <f t="shared" si="252"/>
        <v>#DIV/0!</v>
      </c>
    </row>
    <row r="283" spans="3:52">
      <c r="C283" s="4"/>
      <c r="D283" s="4"/>
      <c r="E283" s="4"/>
      <c r="F283" s="4"/>
      <c r="G283" s="55">
        <f t="shared" si="213"/>
        <v>-1.1208741258741391E-2</v>
      </c>
      <c r="H283" s="26"/>
      <c r="I283" s="25">
        <f>'Randament Mammo'!$I$18-4.5</f>
        <v>61.5</v>
      </c>
      <c r="J283" s="26"/>
      <c r="K283" s="25">
        <f t="shared" si="240"/>
        <v>0</v>
      </c>
      <c r="L283" s="25" t="e">
        <f>VLOOKUP(E283,'Tabele aux MGD'!B273:F283,IF(_CTF="Mo/Mo",2,IF(_CTF="Mo/Rh",3,IF(_CTF="Rh/Rh",4,5))),0)</f>
        <v>#N/A</v>
      </c>
      <c r="M283" s="25" t="e">
        <f t="shared" si="214"/>
        <v>#N/A</v>
      </c>
      <c r="N283" s="25" t="e">
        <f t="shared" si="215"/>
        <v>#N/A</v>
      </c>
      <c r="O283" s="25" t="e">
        <f t="shared" si="216"/>
        <v>#N/A</v>
      </c>
      <c r="P283" s="25" t="e">
        <f t="shared" si="217"/>
        <v>#N/A</v>
      </c>
      <c r="Q283" s="25" t="e">
        <f t="shared" si="218"/>
        <v>#N/A</v>
      </c>
      <c r="R283" s="25" t="e">
        <f t="shared" si="219"/>
        <v>#N/A</v>
      </c>
      <c r="S283" s="25" t="e">
        <f t="shared" si="220"/>
        <v>#N/A</v>
      </c>
      <c r="T283" s="25" t="e">
        <f t="shared" si="221"/>
        <v>#N/A</v>
      </c>
      <c r="U283" s="25" t="e">
        <f t="shared" si="241"/>
        <v>#VALUE!</v>
      </c>
      <c r="V283" s="25" t="e">
        <f t="shared" si="242"/>
        <v>#VALUE!</v>
      </c>
      <c r="W283" s="25" t="e">
        <f t="shared" si="243"/>
        <v>#VALUE!</v>
      </c>
      <c r="X283" s="26"/>
      <c r="Y283" s="85" t="e">
        <f t="shared" si="222"/>
        <v>#N/A</v>
      </c>
      <c r="Z283" s="85" t="e">
        <f t="shared" si="223"/>
        <v>#N/A</v>
      </c>
      <c r="AA283" s="85" t="e">
        <f t="shared" si="224"/>
        <v>#N/A</v>
      </c>
      <c r="AB283" s="85" t="e">
        <f t="shared" si="225"/>
        <v>#N/A</v>
      </c>
      <c r="AC283" s="85" t="e">
        <f t="shared" si="226"/>
        <v>#N/A</v>
      </c>
      <c r="AD283" s="85" t="e">
        <f t="shared" si="227"/>
        <v>#N/A</v>
      </c>
      <c r="AE283" s="85" t="e">
        <f t="shared" si="228"/>
        <v>#N/A</v>
      </c>
      <c r="AF283" s="85" t="e">
        <f t="shared" si="229"/>
        <v>#N/A</v>
      </c>
      <c r="AG283" s="85" t="e">
        <f t="shared" si="230"/>
        <v>#N/A</v>
      </c>
      <c r="AH283" s="85" t="e">
        <f t="shared" si="231"/>
        <v>#N/A</v>
      </c>
      <c r="AI283" s="85" t="e">
        <f t="shared" si="232"/>
        <v>#N/A</v>
      </c>
      <c r="AJ283" s="85" t="e">
        <f t="shared" si="233"/>
        <v>#N/A</v>
      </c>
      <c r="AK283" s="85" t="e">
        <f t="shared" si="244"/>
        <v>#VALUE!</v>
      </c>
      <c r="AL283" s="85" t="e">
        <f t="shared" si="245"/>
        <v>#VALUE!</v>
      </c>
      <c r="AM283" s="85" t="e">
        <f t="shared" si="246"/>
        <v>#VALUE!</v>
      </c>
      <c r="AN283" s="85" t="e">
        <f t="shared" si="247"/>
        <v>#N/A</v>
      </c>
      <c r="AO283" s="85" t="e">
        <f t="shared" si="234"/>
        <v>#N/A</v>
      </c>
      <c r="AP283" s="85" t="e">
        <f t="shared" si="235"/>
        <v>#N/A</v>
      </c>
      <c r="AQ283" s="85" t="e">
        <f t="shared" si="236"/>
        <v>#N/A</v>
      </c>
      <c r="AR283" s="85" t="e">
        <f t="shared" si="237"/>
        <v>#N/A</v>
      </c>
      <c r="AS283" s="85" t="e">
        <f t="shared" si="238"/>
        <v>#N/A</v>
      </c>
      <c r="AT283" s="85" t="e">
        <f t="shared" si="239"/>
        <v>#N/A</v>
      </c>
      <c r="AU283" s="85" t="e">
        <f t="shared" si="248"/>
        <v>#VALUE!</v>
      </c>
      <c r="AV283" s="85" t="e">
        <f t="shared" si="249"/>
        <v>#VALUE!</v>
      </c>
      <c r="AW283" s="85" t="e">
        <f t="shared" si="250"/>
        <v>#VALUE!</v>
      </c>
      <c r="AX283" s="25" t="e">
        <f t="shared" si="251"/>
        <v>#VALUE!</v>
      </c>
      <c r="AY283" s="25">
        <f t="shared" si="212"/>
        <v>1.0169999999999999</v>
      </c>
      <c r="AZ283" s="55" t="e">
        <f t="shared" si="252"/>
        <v>#DIV/0!</v>
      </c>
    </row>
    <row r="284" spans="3:52">
      <c r="C284" s="4"/>
      <c r="D284" s="4"/>
      <c r="E284" s="4"/>
      <c r="F284" s="4"/>
      <c r="G284" s="55">
        <f t="shared" si="213"/>
        <v>-1.1208741258741391E-2</v>
      </c>
      <c r="H284" s="26"/>
      <c r="I284" s="25">
        <f>'Randament Mammo'!$I$18-4.5</f>
        <v>61.5</v>
      </c>
      <c r="J284" s="26"/>
      <c r="K284" s="25">
        <f t="shared" si="240"/>
        <v>0</v>
      </c>
      <c r="L284" s="25" t="e">
        <f>VLOOKUP(E284,'Tabele aux MGD'!B274:F284,IF(_CTF="Mo/Mo",2,IF(_CTF="Mo/Rh",3,IF(_CTF="Rh/Rh",4,5))),0)</f>
        <v>#N/A</v>
      </c>
      <c r="M284" s="25" t="e">
        <f t="shared" si="214"/>
        <v>#N/A</v>
      </c>
      <c r="N284" s="25" t="e">
        <f t="shared" si="215"/>
        <v>#N/A</v>
      </c>
      <c r="O284" s="25" t="e">
        <f t="shared" si="216"/>
        <v>#N/A</v>
      </c>
      <c r="P284" s="25" t="e">
        <f t="shared" si="217"/>
        <v>#N/A</v>
      </c>
      <c r="Q284" s="25" t="e">
        <f t="shared" si="218"/>
        <v>#N/A</v>
      </c>
      <c r="R284" s="25" t="e">
        <f t="shared" si="219"/>
        <v>#N/A</v>
      </c>
      <c r="S284" s="25" t="e">
        <f t="shared" si="220"/>
        <v>#N/A</v>
      </c>
      <c r="T284" s="25" t="e">
        <f t="shared" si="221"/>
        <v>#N/A</v>
      </c>
      <c r="U284" s="25" t="e">
        <f t="shared" si="241"/>
        <v>#VALUE!</v>
      </c>
      <c r="V284" s="25" t="e">
        <f t="shared" si="242"/>
        <v>#VALUE!</v>
      </c>
      <c r="W284" s="25" t="e">
        <f t="shared" si="243"/>
        <v>#VALUE!</v>
      </c>
      <c r="X284" s="26"/>
      <c r="Y284" s="85" t="e">
        <f t="shared" si="222"/>
        <v>#N/A</v>
      </c>
      <c r="Z284" s="85" t="e">
        <f t="shared" si="223"/>
        <v>#N/A</v>
      </c>
      <c r="AA284" s="85" t="e">
        <f t="shared" si="224"/>
        <v>#N/A</v>
      </c>
      <c r="AB284" s="85" t="e">
        <f t="shared" si="225"/>
        <v>#N/A</v>
      </c>
      <c r="AC284" s="85" t="e">
        <f t="shared" si="226"/>
        <v>#N/A</v>
      </c>
      <c r="AD284" s="85" t="e">
        <f t="shared" si="227"/>
        <v>#N/A</v>
      </c>
      <c r="AE284" s="85" t="e">
        <f t="shared" si="228"/>
        <v>#N/A</v>
      </c>
      <c r="AF284" s="85" t="e">
        <f t="shared" si="229"/>
        <v>#N/A</v>
      </c>
      <c r="AG284" s="85" t="e">
        <f t="shared" si="230"/>
        <v>#N/A</v>
      </c>
      <c r="AH284" s="85" t="e">
        <f t="shared" si="231"/>
        <v>#N/A</v>
      </c>
      <c r="AI284" s="85" t="e">
        <f t="shared" si="232"/>
        <v>#N/A</v>
      </c>
      <c r="AJ284" s="85" t="e">
        <f t="shared" si="233"/>
        <v>#N/A</v>
      </c>
      <c r="AK284" s="85" t="e">
        <f t="shared" si="244"/>
        <v>#VALUE!</v>
      </c>
      <c r="AL284" s="85" t="e">
        <f t="shared" si="245"/>
        <v>#VALUE!</v>
      </c>
      <c r="AM284" s="85" t="e">
        <f t="shared" si="246"/>
        <v>#VALUE!</v>
      </c>
      <c r="AN284" s="85" t="e">
        <f t="shared" si="247"/>
        <v>#N/A</v>
      </c>
      <c r="AO284" s="85" t="e">
        <f t="shared" si="234"/>
        <v>#N/A</v>
      </c>
      <c r="AP284" s="85" t="e">
        <f t="shared" si="235"/>
        <v>#N/A</v>
      </c>
      <c r="AQ284" s="85" t="e">
        <f t="shared" si="236"/>
        <v>#N/A</v>
      </c>
      <c r="AR284" s="85" t="e">
        <f t="shared" si="237"/>
        <v>#N/A</v>
      </c>
      <c r="AS284" s="85" t="e">
        <f t="shared" si="238"/>
        <v>#N/A</v>
      </c>
      <c r="AT284" s="85" t="e">
        <f t="shared" si="239"/>
        <v>#N/A</v>
      </c>
      <c r="AU284" s="85" t="e">
        <f t="shared" si="248"/>
        <v>#VALUE!</v>
      </c>
      <c r="AV284" s="85" t="e">
        <f t="shared" si="249"/>
        <v>#VALUE!</v>
      </c>
      <c r="AW284" s="85" t="e">
        <f t="shared" si="250"/>
        <v>#VALUE!</v>
      </c>
      <c r="AX284" s="25" t="e">
        <f t="shared" si="251"/>
        <v>#VALUE!</v>
      </c>
      <c r="AY284" s="25">
        <f t="shared" si="212"/>
        <v>1.0169999999999999</v>
      </c>
      <c r="AZ284" s="55" t="e">
        <f t="shared" si="252"/>
        <v>#DIV/0!</v>
      </c>
    </row>
    <row r="285" spans="3:52">
      <c r="C285" s="4"/>
      <c r="D285" s="4"/>
      <c r="E285" s="4"/>
      <c r="F285" s="4"/>
      <c r="G285" s="55">
        <f t="shared" si="213"/>
        <v>-1.1208741258741391E-2</v>
      </c>
      <c r="H285" s="26"/>
      <c r="I285" s="25">
        <f>'Randament Mammo'!$I$18-4.5</f>
        <v>61.5</v>
      </c>
      <c r="J285" s="26"/>
      <c r="K285" s="25">
        <f t="shared" si="240"/>
        <v>0</v>
      </c>
      <c r="L285" s="25" t="e">
        <f>VLOOKUP(E285,'Tabele aux MGD'!B275:F285,IF(_CTF="Mo/Mo",2,IF(_CTF="Mo/Rh",3,IF(_CTF="Rh/Rh",4,5))),0)</f>
        <v>#N/A</v>
      </c>
      <c r="M285" s="25" t="e">
        <f t="shared" si="214"/>
        <v>#N/A</v>
      </c>
      <c r="N285" s="25" t="e">
        <f t="shared" si="215"/>
        <v>#N/A</v>
      </c>
      <c r="O285" s="25" t="e">
        <f t="shared" si="216"/>
        <v>#N/A</v>
      </c>
      <c r="P285" s="25" t="e">
        <f t="shared" si="217"/>
        <v>#N/A</v>
      </c>
      <c r="Q285" s="25" t="e">
        <f t="shared" si="218"/>
        <v>#N/A</v>
      </c>
      <c r="R285" s="25" t="e">
        <f t="shared" si="219"/>
        <v>#N/A</v>
      </c>
      <c r="S285" s="25" t="e">
        <f t="shared" si="220"/>
        <v>#N/A</v>
      </c>
      <c r="T285" s="25" t="e">
        <f t="shared" si="221"/>
        <v>#N/A</v>
      </c>
      <c r="U285" s="25" t="e">
        <f t="shared" si="241"/>
        <v>#VALUE!</v>
      </c>
      <c r="V285" s="25" t="e">
        <f t="shared" si="242"/>
        <v>#VALUE!</v>
      </c>
      <c r="W285" s="25" t="e">
        <f t="shared" si="243"/>
        <v>#VALUE!</v>
      </c>
      <c r="X285" s="26"/>
      <c r="Y285" s="85" t="e">
        <f t="shared" si="222"/>
        <v>#N/A</v>
      </c>
      <c r="Z285" s="85" t="e">
        <f t="shared" si="223"/>
        <v>#N/A</v>
      </c>
      <c r="AA285" s="85" t="e">
        <f t="shared" si="224"/>
        <v>#N/A</v>
      </c>
      <c r="AB285" s="85" t="e">
        <f t="shared" si="225"/>
        <v>#N/A</v>
      </c>
      <c r="AC285" s="85" t="e">
        <f t="shared" si="226"/>
        <v>#N/A</v>
      </c>
      <c r="AD285" s="85" t="e">
        <f t="shared" si="227"/>
        <v>#N/A</v>
      </c>
      <c r="AE285" s="85" t="e">
        <f t="shared" si="228"/>
        <v>#N/A</v>
      </c>
      <c r="AF285" s="85" t="e">
        <f t="shared" si="229"/>
        <v>#N/A</v>
      </c>
      <c r="AG285" s="85" t="e">
        <f t="shared" si="230"/>
        <v>#N/A</v>
      </c>
      <c r="AH285" s="85" t="e">
        <f t="shared" si="231"/>
        <v>#N/A</v>
      </c>
      <c r="AI285" s="85" t="e">
        <f t="shared" si="232"/>
        <v>#N/A</v>
      </c>
      <c r="AJ285" s="85" t="e">
        <f t="shared" si="233"/>
        <v>#N/A</v>
      </c>
      <c r="AK285" s="85" t="e">
        <f t="shared" si="244"/>
        <v>#VALUE!</v>
      </c>
      <c r="AL285" s="85" t="e">
        <f t="shared" si="245"/>
        <v>#VALUE!</v>
      </c>
      <c r="AM285" s="85" t="e">
        <f t="shared" si="246"/>
        <v>#VALUE!</v>
      </c>
      <c r="AN285" s="85" t="e">
        <f t="shared" si="247"/>
        <v>#N/A</v>
      </c>
      <c r="AO285" s="85" t="e">
        <f t="shared" si="234"/>
        <v>#N/A</v>
      </c>
      <c r="AP285" s="85" t="e">
        <f t="shared" si="235"/>
        <v>#N/A</v>
      </c>
      <c r="AQ285" s="85" t="e">
        <f t="shared" si="236"/>
        <v>#N/A</v>
      </c>
      <c r="AR285" s="85" t="e">
        <f t="shared" si="237"/>
        <v>#N/A</v>
      </c>
      <c r="AS285" s="85" t="e">
        <f t="shared" si="238"/>
        <v>#N/A</v>
      </c>
      <c r="AT285" s="85" t="e">
        <f t="shared" si="239"/>
        <v>#N/A</v>
      </c>
      <c r="AU285" s="85" t="e">
        <f t="shared" si="248"/>
        <v>#VALUE!</v>
      </c>
      <c r="AV285" s="85" t="e">
        <f t="shared" si="249"/>
        <v>#VALUE!</v>
      </c>
      <c r="AW285" s="85" t="e">
        <f t="shared" si="250"/>
        <v>#VALUE!</v>
      </c>
      <c r="AX285" s="25" t="e">
        <f t="shared" si="251"/>
        <v>#VALUE!</v>
      </c>
      <c r="AY285" s="25">
        <f t="shared" si="212"/>
        <v>1.0169999999999999</v>
      </c>
      <c r="AZ285" s="55" t="e">
        <f t="shared" si="252"/>
        <v>#DIV/0!</v>
      </c>
    </row>
    <row r="286" spans="3:52">
      <c r="C286" s="4"/>
      <c r="D286" s="4"/>
      <c r="E286" s="4"/>
      <c r="F286" s="4"/>
      <c r="G286" s="55">
        <f t="shared" si="213"/>
        <v>-1.1208741258741391E-2</v>
      </c>
      <c r="H286" s="26"/>
      <c r="I286" s="25">
        <f>'Randament Mammo'!$I$18-4.5</f>
        <v>61.5</v>
      </c>
      <c r="J286" s="26"/>
      <c r="K286" s="25">
        <f t="shared" si="240"/>
        <v>0</v>
      </c>
      <c r="L286" s="25" t="e">
        <f>VLOOKUP(E286,'Tabele aux MGD'!B276:F286,IF(_CTF="Mo/Mo",2,IF(_CTF="Mo/Rh",3,IF(_CTF="Rh/Rh",4,5))),0)</f>
        <v>#N/A</v>
      </c>
      <c r="M286" s="25" t="e">
        <f t="shared" si="214"/>
        <v>#N/A</v>
      </c>
      <c r="N286" s="25" t="e">
        <f t="shared" si="215"/>
        <v>#N/A</v>
      </c>
      <c r="O286" s="25" t="e">
        <f t="shared" si="216"/>
        <v>#N/A</v>
      </c>
      <c r="P286" s="25" t="e">
        <f t="shared" si="217"/>
        <v>#N/A</v>
      </c>
      <c r="Q286" s="25" t="e">
        <f t="shared" si="218"/>
        <v>#N/A</v>
      </c>
      <c r="R286" s="25" t="e">
        <f t="shared" si="219"/>
        <v>#N/A</v>
      </c>
      <c r="S286" s="25" t="e">
        <f t="shared" si="220"/>
        <v>#N/A</v>
      </c>
      <c r="T286" s="25" t="e">
        <f t="shared" si="221"/>
        <v>#N/A</v>
      </c>
      <c r="U286" s="25" t="e">
        <f t="shared" si="241"/>
        <v>#VALUE!</v>
      </c>
      <c r="V286" s="25" t="e">
        <f t="shared" si="242"/>
        <v>#VALUE!</v>
      </c>
      <c r="W286" s="25" t="e">
        <f t="shared" si="243"/>
        <v>#VALUE!</v>
      </c>
      <c r="X286" s="26"/>
      <c r="Y286" s="85" t="e">
        <f t="shared" si="222"/>
        <v>#N/A</v>
      </c>
      <c r="Z286" s="85" t="e">
        <f t="shared" si="223"/>
        <v>#N/A</v>
      </c>
      <c r="AA286" s="85" t="e">
        <f t="shared" si="224"/>
        <v>#N/A</v>
      </c>
      <c r="AB286" s="85" t="e">
        <f t="shared" si="225"/>
        <v>#N/A</v>
      </c>
      <c r="AC286" s="85" t="e">
        <f t="shared" si="226"/>
        <v>#N/A</v>
      </c>
      <c r="AD286" s="85" t="e">
        <f t="shared" si="227"/>
        <v>#N/A</v>
      </c>
      <c r="AE286" s="85" t="e">
        <f t="shared" si="228"/>
        <v>#N/A</v>
      </c>
      <c r="AF286" s="85" t="e">
        <f t="shared" si="229"/>
        <v>#N/A</v>
      </c>
      <c r="AG286" s="85" t="e">
        <f t="shared" si="230"/>
        <v>#N/A</v>
      </c>
      <c r="AH286" s="85" t="e">
        <f t="shared" si="231"/>
        <v>#N/A</v>
      </c>
      <c r="AI286" s="85" t="e">
        <f t="shared" si="232"/>
        <v>#N/A</v>
      </c>
      <c r="AJ286" s="85" t="e">
        <f t="shared" si="233"/>
        <v>#N/A</v>
      </c>
      <c r="AK286" s="85" t="e">
        <f t="shared" si="244"/>
        <v>#VALUE!</v>
      </c>
      <c r="AL286" s="85" t="e">
        <f t="shared" si="245"/>
        <v>#VALUE!</v>
      </c>
      <c r="AM286" s="85" t="e">
        <f t="shared" si="246"/>
        <v>#VALUE!</v>
      </c>
      <c r="AN286" s="85" t="e">
        <f t="shared" si="247"/>
        <v>#N/A</v>
      </c>
      <c r="AO286" s="85" t="e">
        <f t="shared" si="234"/>
        <v>#N/A</v>
      </c>
      <c r="AP286" s="85" t="e">
        <f t="shared" si="235"/>
        <v>#N/A</v>
      </c>
      <c r="AQ286" s="85" t="e">
        <f t="shared" si="236"/>
        <v>#N/A</v>
      </c>
      <c r="AR286" s="85" t="e">
        <f t="shared" si="237"/>
        <v>#N/A</v>
      </c>
      <c r="AS286" s="85" t="e">
        <f t="shared" si="238"/>
        <v>#N/A</v>
      </c>
      <c r="AT286" s="85" t="e">
        <f t="shared" si="239"/>
        <v>#N/A</v>
      </c>
      <c r="AU286" s="85" t="e">
        <f t="shared" si="248"/>
        <v>#VALUE!</v>
      </c>
      <c r="AV286" s="85" t="e">
        <f t="shared" si="249"/>
        <v>#VALUE!</v>
      </c>
      <c r="AW286" s="85" t="e">
        <f t="shared" si="250"/>
        <v>#VALUE!</v>
      </c>
      <c r="AX286" s="25" t="e">
        <f t="shared" si="251"/>
        <v>#VALUE!</v>
      </c>
      <c r="AY286" s="25">
        <f t="shared" si="212"/>
        <v>1.0169999999999999</v>
      </c>
      <c r="AZ286" s="55" t="e">
        <f t="shared" si="252"/>
        <v>#DIV/0!</v>
      </c>
    </row>
    <row r="287" spans="3:52">
      <c r="C287" s="4"/>
      <c r="D287" s="4"/>
      <c r="E287" s="4"/>
      <c r="F287" s="4"/>
      <c r="G287" s="55">
        <f t="shared" si="213"/>
        <v>-1.1208741258741391E-2</v>
      </c>
      <c r="H287" s="26"/>
      <c r="I287" s="25">
        <f>'Randament Mammo'!$I$18-4.5</f>
        <v>61.5</v>
      </c>
      <c r="J287" s="26"/>
      <c r="K287" s="25">
        <f t="shared" si="240"/>
        <v>0</v>
      </c>
      <c r="L287" s="25" t="e">
        <f>VLOOKUP(E287,'Tabele aux MGD'!B277:F287,IF(_CTF="Mo/Mo",2,IF(_CTF="Mo/Rh",3,IF(_CTF="Rh/Rh",4,5))),0)</f>
        <v>#N/A</v>
      </c>
      <c r="M287" s="25" t="e">
        <f t="shared" si="214"/>
        <v>#N/A</v>
      </c>
      <c r="N287" s="25" t="e">
        <f t="shared" si="215"/>
        <v>#N/A</v>
      </c>
      <c r="O287" s="25" t="e">
        <f t="shared" si="216"/>
        <v>#N/A</v>
      </c>
      <c r="P287" s="25" t="e">
        <f t="shared" si="217"/>
        <v>#N/A</v>
      </c>
      <c r="Q287" s="25" t="e">
        <f t="shared" si="218"/>
        <v>#N/A</v>
      </c>
      <c r="R287" s="25" t="e">
        <f t="shared" si="219"/>
        <v>#N/A</v>
      </c>
      <c r="S287" s="25" t="e">
        <f t="shared" si="220"/>
        <v>#N/A</v>
      </c>
      <c r="T287" s="25" t="e">
        <f t="shared" si="221"/>
        <v>#N/A</v>
      </c>
      <c r="U287" s="25" t="e">
        <f t="shared" si="241"/>
        <v>#VALUE!</v>
      </c>
      <c r="V287" s="25" t="e">
        <f t="shared" si="242"/>
        <v>#VALUE!</v>
      </c>
      <c r="W287" s="25" t="e">
        <f t="shared" si="243"/>
        <v>#VALUE!</v>
      </c>
      <c r="X287" s="26"/>
      <c r="Y287" s="85" t="e">
        <f t="shared" si="222"/>
        <v>#N/A</v>
      </c>
      <c r="Z287" s="85" t="e">
        <f t="shared" si="223"/>
        <v>#N/A</v>
      </c>
      <c r="AA287" s="85" t="e">
        <f t="shared" si="224"/>
        <v>#N/A</v>
      </c>
      <c r="AB287" s="85" t="e">
        <f t="shared" si="225"/>
        <v>#N/A</v>
      </c>
      <c r="AC287" s="85" t="e">
        <f t="shared" si="226"/>
        <v>#N/A</v>
      </c>
      <c r="AD287" s="85" t="e">
        <f t="shared" si="227"/>
        <v>#N/A</v>
      </c>
      <c r="AE287" s="85" t="e">
        <f t="shared" si="228"/>
        <v>#N/A</v>
      </c>
      <c r="AF287" s="85" t="e">
        <f t="shared" si="229"/>
        <v>#N/A</v>
      </c>
      <c r="AG287" s="85" t="e">
        <f t="shared" si="230"/>
        <v>#N/A</v>
      </c>
      <c r="AH287" s="85" t="e">
        <f t="shared" si="231"/>
        <v>#N/A</v>
      </c>
      <c r="AI287" s="85" t="e">
        <f t="shared" si="232"/>
        <v>#N/A</v>
      </c>
      <c r="AJ287" s="85" t="e">
        <f t="shared" si="233"/>
        <v>#N/A</v>
      </c>
      <c r="AK287" s="85" t="e">
        <f t="shared" si="244"/>
        <v>#VALUE!</v>
      </c>
      <c r="AL287" s="85" t="e">
        <f t="shared" si="245"/>
        <v>#VALUE!</v>
      </c>
      <c r="AM287" s="85" t="e">
        <f t="shared" si="246"/>
        <v>#VALUE!</v>
      </c>
      <c r="AN287" s="85" t="e">
        <f t="shared" si="247"/>
        <v>#N/A</v>
      </c>
      <c r="AO287" s="85" t="e">
        <f t="shared" si="234"/>
        <v>#N/A</v>
      </c>
      <c r="AP287" s="85" t="e">
        <f t="shared" si="235"/>
        <v>#N/A</v>
      </c>
      <c r="AQ287" s="85" t="e">
        <f t="shared" si="236"/>
        <v>#N/A</v>
      </c>
      <c r="AR287" s="85" t="e">
        <f t="shared" si="237"/>
        <v>#N/A</v>
      </c>
      <c r="AS287" s="85" t="e">
        <f t="shared" si="238"/>
        <v>#N/A</v>
      </c>
      <c r="AT287" s="85" t="e">
        <f t="shared" si="239"/>
        <v>#N/A</v>
      </c>
      <c r="AU287" s="85" t="e">
        <f t="shared" si="248"/>
        <v>#VALUE!</v>
      </c>
      <c r="AV287" s="85" t="e">
        <f t="shared" si="249"/>
        <v>#VALUE!</v>
      </c>
      <c r="AW287" s="85" t="e">
        <f t="shared" si="250"/>
        <v>#VALUE!</v>
      </c>
      <c r="AX287" s="25" t="e">
        <f t="shared" si="251"/>
        <v>#VALUE!</v>
      </c>
      <c r="AY287" s="25">
        <f t="shared" si="212"/>
        <v>1.0169999999999999</v>
      </c>
      <c r="AZ287" s="55" t="e">
        <f t="shared" si="252"/>
        <v>#DIV/0!</v>
      </c>
    </row>
    <row r="288" spans="3:52">
      <c r="C288" s="4"/>
      <c r="D288" s="4"/>
      <c r="E288" s="4"/>
      <c r="F288" s="4"/>
      <c r="G288" s="55">
        <f t="shared" si="213"/>
        <v>-1.1208741258741391E-2</v>
      </c>
      <c r="H288" s="26"/>
      <c r="I288" s="25">
        <f>'Randament Mammo'!$I$18-4.5</f>
        <v>61.5</v>
      </c>
      <c r="J288" s="26"/>
      <c r="K288" s="25">
        <f t="shared" si="240"/>
        <v>0</v>
      </c>
      <c r="L288" s="25" t="e">
        <f>VLOOKUP(E288,'Tabele aux MGD'!B278:F288,IF(_CTF="Mo/Mo",2,IF(_CTF="Mo/Rh",3,IF(_CTF="Rh/Rh",4,5))),0)</f>
        <v>#N/A</v>
      </c>
      <c r="M288" s="25" t="e">
        <f t="shared" si="214"/>
        <v>#N/A</v>
      </c>
      <c r="N288" s="25" t="e">
        <f t="shared" si="215"/>
        <v>#N/A</v>
      </c>
      <c r="O288" s="25" t="e">
        <f t="shared" si="216"/>
        <v>#N/A</v>
      </c>
      <c r="P288" s="25" t="e">
        <f t="shared" si="217"/>
        <v>#N/A</v>
      </c>
      <c r="Q288" s="25" t="e">
        <f t="shared" si="218"/>
        <v>#N/A</v>
      </c>
      <c r="R288" s="25" t="e">
        <f t="shared" si="219"/>
        <v>#N/A</v>
      </c>
      <c r="S288" s="25" t="e">
        <f t="shared" si="220"/>
        <v>#N/A</v>
      </c>
      <c r="T288" s="25" t="e">
        <f t="shared" si="221"/>
        <v>#N/A</v>
      </c>
      <c r="U288" s="25" t="e">
        <f t="shared" si="241"/>
        <v>#VALUE!</v>
      </c>
      <c r="V288" s="25" t="e">
        <f t="shared" si="242"/>
        <v>#VALUE!</v>
      </c>
      <c r="W288" s="25" t="e">
        <f t="shared" si="243"/>
        <v>#VALUE!</v>
      </c>
      <c r="X288" s="26"/>
      <c r="Y288" s="85" t="e">
        <f t="shared" si="222"/>
        <v>#N/A</v>
      </c>
      <c r="Z288" s="85" t="e">
        <f t="shared" si="223"/>
        <v>#N/A</v>
      </c>
      <c r="AA288" s="85" t="e">
        <f t="shared" si="224"/>
        <v>#N/A</v>
      </c>
      <c r="AB288" s="85" t="e">
        <f t="shared" si="225"/>
        <v>#N/A</v>
      </c>
      <c r="AC288" s="85" t="e">
        <f t="shared" si="226"/>
        <v>#N/A</v>
      </c>
      <c r="AD288" s="85" t="e">
        <f t="shared" si="227"/>
        <v>#N/A</v>
      </c>
      <c r="AE288" s="85" t="e">
        <f t="shared" si="228"/>
        <v>#N/A</v>
      </c>
      <c r="AF288" s="85" t="e">
        <f t="shared" si="229"/>
        <v>#N/A</v>
      </c>
      <c r="AG288" s="85" t="e">
        <f t="shared" si="230"/>
        <v>#N/A</v>
      </c>
      <c r="AH288" s="85" t="e">
        <f t="shared" si="231"/>
        <v>#N/A</v>
      </c>
      <c r="AI288" s="85" t="e">
        <f t="shared" si="232"/>
        <v>#N/A</v>
      </c>
      <c r="AJ288" s="85" t="e">
        <f t="shared" si="233"/>
        <v>#N/A</v>
      </c>
      <c r="AK288" s="85" t="e">
        <f t="shared" si="244"/>
        <v>#VALUE!</v>
      </c>
      <c r="AL288" s="85" t="e">
        <f t="shared" si="245"/>
        <v>#VALUE!</v>
      </c>
      <c r="AM288" s="85" t="e">
        <f t="shared" si="246"/>
        <v>#VALUE!</v>
      </c>
      <c r="AN288" s="85" t="e">
        <f t="shared" si="247"/>
        <v>#N/A</v>
      </c>
      <c r="AO288" s="85" t="e">
        <f t="shared" si="234"/>
        <v>#N/A</v>
      </c>
      <c r="AP288" s="85" t="e">
        <f t="shared" si="235"/>
        <v>#N/A</v>
      </c>
      <c r="AQ288" s="85" t="e">
        <f t="shared" si="236"/>
        <v>#N/A</v>
      </c>
      <c r="AR288" s="85" t="e">
        <f t="shared" si="237"/>
        <v>#N/A</v>
      </c>
      <c r="AS288" s="85" t="e">
        <f t="shared" si="238"/>
        <v>#N/A</v>
      </c>
      <c r="AT288" s="85" t="e">
        <f t="shared" si="239"/>
        <v>#N/A</v>
      </c>
      <c r="AU288" s="85" t="e">
        <f t="shared" si="248"/>
        <v>#VALUE!</v>
      </c>
      <c r="AV288" s="85" t="e">
        <f t="shared" si="249"/>
        <v>#VALUE!</v>
      </c>
      <c r="AW288" s="85" t="e">
        <f t="shared" si="250"/>
        <v>#VALUE!</v>
      </c>
      <c r="AX288" s="25" t="e">
        <f t="shared" si="251"/>
        <v>#VALUE!</v>
      </c>
      <c r="AY288" s="25">
        <f t="shared" si="212"/>
        <v>1.0169999999999999</v>
      </c>
      <c r="AZ288" s="55" t="e">
        <f t="shared" si="252"/>
        <v>#DIV/0!</v>
      </c>
    </row>
    <row r="289" spans="3:52">
      <c r="C289" s="4"/>
      <c r="D289" s="4"/>
      <c r="E289" s="4"/>
      <c r="F289" s="4"/>
      <c r="G289" s="55">
        <f t="shared" si="213"/>
        <v>-1.1208741258741391E-2</v>
      </c>
      <c r="H289" s="26"/>
      <c r="I289" s="25">
        <f>'Randament Mammo'!$I$18-4.5</f>
        <v>61.5</v>
      </c>
      <c r="J289" s="26"/>
      <c r="K289" s="25">
        <f t="shared" si="240"/>
        <v>0</v>
      </c>
      <c r="L289" s="25" t="e">
        <f>VLOOKUP(E289,'Tabele aux MGD'!B279:F289,IF(_CTF="Mo/Mo",2,IF(_CTF="Mo/Rh",3,IF(_CTF="Rh/Rh",4,5))),0)</f>
        <v>#N/A</v>
      </c>
      <c r="M289" s="25" t="e">
        <f t="shared" si="214"/>
        <v>#N/A</v>
      </c>
      <c r="N289" s="25" t="e">
        <f t="shared" si="215"/>
        <v>#N/A</v>
      </c>
      <c r="O289" s="25" t="e">
        <f t="shared" si="216"/>
        <v>#N/A</v>
      </c>
      <c r="P289" s="25" t="e">
        <f t="shared" si="217"/>
        <v>#N/A</v>
      </c>
      <c r="Q289" s="25" t="e">
        <f t="shared" si="218"/>
        <v>#N/A</v>
      </c>
      <c r="R289" s="25" t="e">
        <f t="shared" si="219"/>
        <v>#N/A</v>
      </c>
      <c r="S289" s="25" t="e">
        <f t="shared" si="220"/>
        <v>#N/A</v>
      </c>
      <c r="T289" s="25" t="e">
        <f t="shared" si="221"/>
        <v>#N/A</v>
      </c>
      <c r="U289" s="25" t="e">
        <f t="shared" si="241"/>
        <v>#VALUE!</v>
      </c>
      <c r="V289" s="25" t="e">
        <f t="shared" si="242"/>
        <v>#VALUE!</v>
      </c>
      <c r="W289" s="25" t="e">
        <f t="shared" si="243"/>
        <v>#VALUE!</v>
      </c>
      <c r="X289" s="26"/>
      <c r="Y289" s="85" t="e">
        <f t="shared" si="222"/>
        <v>#N/A</v>
      </c>
      <c r="Z289" s="85" t="e">
        <f t="shared" si="223"/>
        <v>#N/A</v>
      </c>
      <c r="AA289" s="85" t="e">
        <f t="shared" si="224"/>
        <v>#N/A</v>
      </c>
      <c r="AB289" s="85" t="e">
        <f t="shared" si="225"/>
        <v>#N/A</v>
      </c>
      <c r="AC289" s="85" t="e">
        <f t="shared" si="226"/>
        <v>#N/A</v>
      </c>
      <c r="AD289" s="85" t="e">
        <f t="shared" si="227"/>
        <v>#N/A</v>
      </c>
      <c r="AE289" s="85" t="e">
        <f t="shared" si="228"/>
        <v>#N/A</v>
      </c>
      <c r="AF289" s="85" t="e">
        <f t="shared" si="229"/>
        <v>#N/A</v>
      </c>
      <c r="AG289" s="85" t="e">
        <f t="shared" si="230"/>
        <v>#N/A</v>
      </c>
      <c r="AH289" s="85" t="e">
        <f t="shared" si="231"/>
        <v>#N/A</v>
      </c>
      <c r="AI289" s="85" t="e">
        <f t="shared" si="232"/>
        <v>#N/A</v>
      </c>
      <c r="AJ289" s="85" t="e">
        <f t="shared" si="233"/>
        <v>#N/A</v>
      </c>
      <c r="AK289" s="85" t="e">
        <f t="shared" si="244"/>
        <v>#VALUE!</v>
      </c>
      <c r="AL289" s="85" t="e">
        <f t="shared" si="245"/>
        <v>#VALUE!</v>
      </c>
      <c r="AM289" s="85" t="e">
        <f t="shared" si="246"/>
        <v>#VALUE!</v>
      </c>
      <c r="AN289" s="85" t="e">
        <f t="shared" si="247"/>
        <v>#N/A</v>
      </c>
      <c r="AO289" s="85" t="e">
        <f t="shared" si="234"/>
        <v>#N/A</v>
      </c>
      <c r="AP289" s="85" t="e">
        <f t="shared" si="235"/>
        <v>#N/A</v>
      </c>
      <c r="AQ289" s="85" t="e">
        <f t="shared" si="236"/>
        <v>#N/A</v>
      </c>
      <c r="AR289" s="85" t="e">
        <f t="shared" si="237"/>
        <v>#N/A</v>
      </c>
      <c r="AS289" s="85" t="e">
        <f t="shared" si="238"/>
        <v>#N/A</v>
      </c>
      <c r="AT289" s="85" t="e">
        <f t="shared" si="239"/>
        <v>#N/A</v>
      </c>
      <c r="AU289" s="85" t="e">
        <f t="shared" si="248"/>
        <v>#VALUE!</v>
      </c>
      <c r="AV289" s="85" t="e">
        <f t="shared" si="249"/>
        <v>#VALUE!</v>
      </c>
      <c r="AW289" s="85" t="e">
        <f t="shared" si="250"/>
        <v>#VALUE!</v>
      </c>
      <c r="AX289" s="25" t="e">
        <f t="shared" si="251"/>
        <v>#VALUE!</v>
      </c>
      <c r="AY289" s="25">
        <f t="shared" si="212"/>
        <v>1.0169999999999999</v>
      </c>
      <c r="AZ289" s="55" t="e">
        <f t="shared" si="252"/>
        <v>#DIV/0!</v>
      </c>
    </row>
    <row r="290" spans="3:52">
      <c r="C290" s="4"/>
      <c r="D290" s="4"/>
      <c r="E290" s="4"/>
      <c r="F290" s="4"/>
      <c r="G290" s="55">
        <f t="shared" si="213"/>
        <v>-1.1208741258741391E-2</v>
      </c>
      <c r="H290" s="26"/>
      <c r="I290" s="25">
        <f>'Randament Mammo'!$I$18-4.5</f>
        <v>61.5</v>
      </c>
      <c r="J290" s="26"/>
      <c r="K290" s="25">
        <f t="shared" si="240"/>
        <v>0</v>
      </c>
      <c r="L290" s="25" t="e">
        <f>VLOOKUP(E290,'Tabele aux MGD'!B280:F290,IF(_CTF="Mo/Mo",2,IF(_CTF="Mo/Rh",3,IF(_CTF="Rh/Rh",4,5))),0)</f>
        <v>#N/A</v>
      </c>
      <c r="M290" s="25" t="e">
        <f t="shared" si="214"/>
        <v>#N/A</v>
      </c>
      <c r="N290" s="25" t="e">
        <f t="shared" si="215"/>
        <v>#N/A</v>
      </c>
      <c r="O290" s="25" t="e">
        <f t="shared" si="216"/>
        <v>#N/A</v>
      </c>
      <c r="P290" s="25" t="e">
        <f t="shared" si="217"/>
        <v>#N/A</v>
      </c>
      <c r="Q290" s="25" t="e">
        <f t="shared" si="218"/>
        <v>#N/A</v>
      </c>
      <c r="R290" s="25" t="e">
        <f t="shared" si="219"/>
        <v>#N/A</v>
      </c>
      <c r="S290" s="25" t="e">
        <f t="shared" si="220"/>
        <v>#N/A</v>
      </c>
      <c r="T290" s="25" t="e">
        <f t="shared" si="221"/>
        <v>#N/A</v>
      </c>
      <c r="U290" s="25" t="e">
        <f t="shared" si="241"/>
        <v>#VALUE!</v>
      </c>
      <c r="V290" s="25" t="e">
        <f t="shared" si="242"/>
        <v>#VALUE!</v>
      </c>
      <c r="W290" s="25" t="e">
        <f t="shared" si="243"/>
        <v>#VALUE!</v>
      </c>
      <c r="X290" s="26"/>
      <c r="Y290" s="85" t="e">
        <f t="shared" si="222"/>
        <v>#N/A</v>
      </c>
      <c r="Z290" s="85" t="e">
        <f t="shared" si="223"/>
        <v>#N/A</v>
      </c>
      <c r="AA290" s="85" t="e">
        <f t="shared" si="224"/>
        <v>#N/A</v>
      </c>
      <c r="AB290" s="85" t="e">
        <f t="shared" si="225"/>
        <v>#N/A</v>
      </c>
      <c r="AC290" s="85" t="e">
        <f t="shared" si="226"/>
        <v>#N/A</v>
      </c>
      <c r="AD290" s="85" t="e">
        <f t="shared" si="227"/>
        <v>#N/A</v>
      </c>
      <c r="AE290" s="85" t="e">
        <f t="shared" si="228"/>
        <v>#N/A</v>
      </c>
      <c r="AF290" s="85" t="e">
        <f t="shared" si="229"/>
        <v>#N/A</v>
      </c>
      <c r="AG290" s="85" t="e">
        <f t="shared" si="230"/>
        <v>#N/A</v>
      </c>
      <c r="AH290" s="85" t="e">
        <f t="shared" si="231"/>
        <v>#N/A</v>
      </c>
      <c r="AI290" s="85" t="e">
        <f t="shared" si="232"/>
        <v>#N/A</v>
      </c>
      <c r="AJ290" s="85" t="e">
        <f t="shared" si="233"/>
        <v>#N/A</v>
      </c>
      <c r="AK290" s="85" t="e">
        <f t="shared" si="244"/>
        <v>#VALUE!</v>
      </c>
      <c r="AL290" s="85" t="e">
        <f t="shared" si="245"/>
        <v>#VALUE!</v>
      </c>
      <c r="AM290" s="85" t="e">
        <f t="shared" si="246"/>
        <v>#VALUE!</v>
      </c>
      <c r="AN290" s="85" t="e">
        <f t="shared" si="247"/>
        <v>#N/A</v>
      </c>
      <c r="AO290" s="85" t="e">
        <f t="shared" si="234"/>
        <v>#N/A</v>
      </c>
      <c r="AP290" s="85" t="e">
        <f t="shared" si="235"/>
        <v>#N/A</v>
      </c>
      <c r="AQ290" s="85" t="e">
        <f t="shared" si="236"/>
        <v>#N/A</v>
      </c>
      <c r="AR290" s="85" t="e">
        <f t="shared" si="237"/>
        <v>#N/A</v>
      </c>
      <c r="AS290" s="85" t="e">
        <f t="shared" si="238"/>
        <v>#N/A</v>
      </c>
      <c r="AT290" s="85" t="e">
        <f t="shared" si="239"/>
        <v>#N/A</v>
      </c>
      <c r="AU290" s="85" t="e">
        <f t="shared" si="248"/>
        <v>#VALUE!</v>
      </c>
      <c r="AV290" s="85" t="e">
        <f t="shared" si="249"/>
        <v>#VALUE!</v>
      </c>
      <c r="AW290" s="85" t="e">
        <f t="shared" si="250"/>
        <v>#VALUE!</v>
      </c>
      <c r="AX290" s="25" t="e">
        <f t="shared" si="251"/>
        <v>#VALUE!</v>
      </c>
      <c r="AY290" s="25">
        <f t="shared" si="212"/>
        <v>1.0169999999999999</v>
      </c>
      <c r="AZ290" s="55" t="e">
        <f t="shared" si="252"/>
        <v>#DIV/0!</v>
      </c>
    </row>
    <row r="291" spans="3:52">
      <c r="C291" s="4"/>
      <c r="D291" s="4"/>
      <c r="E291" s="4"/>
      <c r="F291" s="4"/>
      <c r="G291" s="55">
        <f t="shared" si="213"/>
        <v>-1.1208741258741391E-2</v>
      </c>
      <c r="H291" s="26"/>
      <c r="I291" s="25">
        <f>'Randament Mammo'!$I$18-4.5</f>
        <v>61.5</v>
      </c>
      <c r="J291" s="26"/>
      <c r="K291" s="25">
        <f t="shared" si="240"/>
        <v>0</v>
      </c>
      <c r="L291" s="25" t="e">
        <f>VLOOKUP(E291,'Tabele aux MGD'!B281:F291,IF(_CTF="Mo/Mo",2,IF(_CTF="Mo/Rh",3,IF(_CTF="Rh/Rh",4,5))),0)</f>
        <v>#N/A</v>
      </c>
      <c r="M291" s="25" t="e">
        <f t="shared" si="214"/>
        <v>#N/A</v>
      </c>
      <c r="N291" s="25" t="e">
        <f t="shared" si="215"/>
        <v>#N/A</v>
      </c>
      <c r="O291" s="25" t="e">
        <f t="shared" si="216"/>
        <v>#N/A</v>
      </c>
      <c r="P291" s="25" t="e">
        <f t="shared" si="217"/>
        <v>#N/A</v>
      </c>
      <c r="Q291" s="25" t="e">
        <f t="shared" si="218"/>
        <v>#N/A</v>
      </c>
      <c r="R291" s="25" t="e">
        <f t="shared" si="219"/>
        <v>#N/A</v>
      </c>
      <c r="S291" s="25" t="e">
        <f t="shared" si="220"/>
        <v>#N/A</v>
      </c>
      <c r="T291" s="25" t="e">
        <f t="shared" si="221"/>
        <v>#N/A</v>
      </c>
      <c r="U291" s="25" t="e">
        <f t="shared" si="241"/>
        <v>#VALUE!</v>
      </c>
      <c r="V291" s="25" t="e">
        <f t="shared" si="242"/>
        <v>#VALUE!</v>
      </c>
      <c r="W291" s="25" t="e">
        <f t="shared" si="243"/>
        <v>#VALUE!</v>
      </c>
      <c r="X291" s="26"/>
      <c r="Y291" s="85" t="e">
        <f t="shared" si="222"/>
        <v>#N/A</v>
      </c>
      <c r="Z291" s="85" t="e">
        <f t="shared" si="223"/>
        <v>#N/A</v>
      </c>
      <c r="AA291" s="85" t="e">
        <f t="shared" si="224"/>
        <v>#N/A</v>
      </c>
      <c r="AB291" s="85" t="e">
        <f t="shared" si="225"/>
        <v>#N/A</v>
      </c>
      <c r="AC291" s="85" t="e">
        <f t="shared" si="226"/>
        <v>#N/A</v>
      </c>
      <c r="AD291" s="85" t="e">
        <f t="shared" si="227"/>
        <v>#N/A</v>
      </c>
      <c r="AE291" s="85" t="e">
        <f t="shared" si="228"/>
        <v>#N/A</v>
      </c>
      <c r="AF291" s="85" t="e">
        <f t="shared" si="229"/>
        <v>#N/A</v>
      </c>
      <c r="AG291" s="85" t="e">
        <f t="shared" si="230"/>
        <v>#N/A</v>
      </c>
      <c r="AH291" s="85" t="e">
        <f t="shared" si="231"/>
        <v>#N/A</v>
      </c>
      <c r="AI291" s="85" t="e">
        <f t="shared" si="232"/>
        <v>#N/A</v>
      </c>
      <c r="AJ291" s="85" t="e">
        <f t="shared" si="233"/>
        <v>#N/A</v>
      </c>
      <c r="AK291" s="85" t="e">
        <f t="shared" si="244"/>
        <v>#VALUE!</v>
      </c>
      <c r="AL291" s="85" t="e">
        <f t="shared" si="245"/>
        <v>#VALUE!</v>
      </c>
      <c r="AM291" s="85" t="e">
        <f t="shared" si="246"/>
        <v>#VALUE!</v>
      </c>
      <c r="AN291" s="85" t="e">
        <f t="shared" si="247"/>
        <v>#N/A</v>
      </c>
      <c r="AO291" s="85" t="e">
        <f t="shared" si="234"/>
        <v>#N/A</v>
      </c>
      <c r="AP291" s="85" t="e">
        <f t="shared" si="235"/>
        <v>#N/A</v>
      </c>
      <c r="AQ291" s="85" t="e">
        <f t="shared" si="236"/>
        <v>#N/A</v>
      </c>
      <c r="AR291" s="85" t="e">
        <f t="shared" si="237"/>
        <v>#N/A</v>
      </c>
      <c r="AS291" s="85" t="e">
        <f t="shared" si="238"/>
        <v>#N/A</v>
      </c>
      <c r="AT291" s="85" t="e">
        <f t="shared" si="239"/>
        <v>#N/A</v>
      </c>
      <c r="AU291" s="85" t="e">
        <f t="shared" si="248"/>
        <v>#VALUE!</v>
      </c>
      <c r="AV291" s="85" t="e">
        <f t="shared" si="249"/>
        <v>#VALUE!</v>
      </c>
      <c r="AW291" s="85" t="e">
        <f t="shared" si="250"/>
        <v>#VALUE!</v>
      </c>
      <c r="AX291" s="25" t="e">
        <f t="shared" si="251"/>
        <v>#VALUE!</v>
      </c>
      <c r="AY291" s="25">
        <f t="shared" si="212"/>
        <v>1.0169999999999999</v>
      </c>
      <c r="AZ291" s="55" t="e">
        <f t="shared" si="252"/>
        <v>#DIV/0!</v>
      </c>
    </row>
    <row r="292" spans="3:52">
      <c r="C292" s="4"/>
      <c r="D292" s="4"/>
      <c r="E292" s="4"/>
      <c r="F292" s="4"/>
      <c r="G292" s="55">
        <f t="shared" si="213"/>
        <v>-1.1208741258741391E-2</v>
      </c>
      <c r="H292" s="26"/>
      <c r="I292" s="25">
        <f>'Randament Mammo'!$I$18-4.5</f>
        <v>61.5</v>
      </c>
      <c r="J292" s="26"/>
      <c r="K292" s="25">
        <f t="shared" si="240"/>
        <v>0</v>
      </c>
      <c r="L292" s="25" t="e">
        <f>VLOOKUP(E292,'Tabele aux MGD'!B282:F292,IF(_CTF="Mo/Mo",2,IF(_CTF="Mo/Rh",3,IF(_CTF="Rh/Rh",4,5))),0)</f>
        <v>#N/A</v>
      </c>
      <c r="M292" s="25" t="e">
        <f t="shared" si="214"/>
        <v>#N/A</v>
      </c>
      <c r="N292" s="25" t="e">
        <f t="shared" si="215"/>
        <v>#N/A</v>
      </c>
      <c r="O292" s="25" t="e">
        <f t="shared" si="216"/>
        <v>#N/A</v>
      </c>
      <c r="P292" s="25" t="e">
        <f t="shared" si="217"/>
        <v>#N/A</v>
      </c>
      <c r="Q292" s="25" t="e">
        <f t="shared" si="218"/>
        <v>#N/A</v>
      </c>
      <c r="R292" s="25" t="e">
        <f t="shared" si="219"/>
        <v>#N/A</v>
      </c>
      <c r="S292" s="25" t="e">
        <f t="shared" si="220"/>
        <v>#N/A</v>
      </c>
      <c r="T292" s="25" t="e">
        <f t="shared" si="221"/>
        <v>#N/A</v>
      </c>
      <c r="U292" s="25" t="e">
        <f t="shared" si="241"/>
        <v>#VALUE!</v>
      </c>
      <c r="V292" s="25" t="e">
        <f t="shared" si="242"/>
        <v>#VALUE!</v>
      </c>
      <c r="W292" s="25" t="e">
        <f t="shared" si="243"/>
        <v>#VALUE!</v>
      </c>
      <c r="X292" s="26"/>
      <c r="Y292" s="85" t="e">
        <f t="shared" si="222"/>
        <v>#N/A</v>
      </c>
      <c r="Z292" s="85" t="e">
        <f t="shared" si="223"/>
        <v>#N/A</v>
      </c>
      <c r="AA292" s="85" t="e">
        <f t="shared" si="224"/>
        <v>#N/A</v>
      </c>
      <c r="AB292" s="85" t="e">
        <f t="shared" si="225"/>
        <v>#N/A</v>
      </c>
      <c r="AC292" s="85" t="e">
        <f t="shared" si="226"/>
        <v>#N/A</v>
      </c>
      <c r="AD292" s="85" t="e">
        <f t="shared" si="227"/>
        <v>#N/A</v>
      </c>
      <c r="AE292" s="85" t="e">
        <f t="shared" si="228"/>
        <v>#N/A</v>
      </c>
      <c r="AF292" s="85" t="e">
        <f t="shared" si="229"/>
        <v>#N/A</v>
      </c>
      <c r="AG292" s="85" t="e">
        <f t="shared" si="230"/>
        <v>#N/A</v>
      </c>
      <c r="AH292" s="85" t="e">
        <f t="shared" si="231"/>
        <v>#N/A</v>
      </c>
      <c r="AI292" s="85" t="e">
        <f t="shared" si="232"/>
        <v>#N/A</v>
      </c>
      <c r="AJ292" s="85" t="e">
        <f t="shared" si="233"/>
        <v>#N/A</v>
      </c>
      <c r="AK292" s="85" t="e">
        <f t="shared" si="244"/>
        <v>#VALUE!</v>
      </c>
      <c r="AL292" s="85" t="e">
        <f t="shared" si="245"/>
        <v>#VALUE!</v>
      </c>
      <c r="AM292" s="85" t="e">
        <f t="shared" si="246"/>
        <v>#VALUE!</v>
      </c>
      <c r="AN292" s="85" t="e">
        <f t="shared" si="247"/>
        <v>#N/A</v>
      </c>
      <c r="AO292" s="85" t="e">
        <f t="shared" si="234"/>
        <v>#N/A</v>
      </c>
      <c r="AP292" s="85" t="e">
        <f t="shared" si="235"/>
        <v>#N/A</v>
      </c>
      <c r="AQ292" s="85" t="e">
        <f t="shared" si="236"/>
        <v>#N/A</v>
      </c>
      <c r="AR292" s="85" t="e">
        <f t="shared" si="237"/>
        <v>#N/A</v>
      </c>
      <c r="AS292" s="85" t="e">
        <f t="shared" si="238"/>
        <v>#N/A</v>
      </c>
      <c r="AT292" s="85" t="e">
        <f t="shared" si="239"/>
        <v>#N/A</v>
      </c>
      <c r="AU292" s="85" t="e">
        <f t="shared" si="248"/>
        <v>#VALUE!</v>
      </c>
      <c r="AV292" s="85" t="e">
        <f t="shared" si="249"/>
        <v>#VALUE!</v>
      </c>
      <c r="AW292" s="85" t="e">
        <f t="shared" si="250"/>
        <v>#VALUE!</v>
      </c>
      <c r="AX292" s="25" t="e">
        <f t="shared" si="251"/>
        <v>#VALUE!</v>
      </c>
      <c r="AY292" s="25">
        <f t="shared" si="212"/>
        <v>1.0169999999999999</v>
      </c>
      <c r="AZ292" s="55" t="e">
        <f t="shared" si="252"/>
        <v>#DIV/0!</v>
      </c>
    </row>
    <row r="293" spans="3:52">
      <c r="C293" s="4"/>
      <c r="D293" s="4"/>
      <c r="E293" s="4"/>
      <c r="F293" s="4"/>
      <c r="G293" s="55">
        <f t="shared" si="213"/>
        <v>-1.1208741258741391E-2</v>
      </c>
      <c r="H293" s="26"/>
      <c r="I293" s="25">
        <f>'Randament Mammo'!$I$18-4.5</f>
        <v>61.5</v>
      </c>
      <c r="J293" s="26"/>
      <c r="K293" s="25">
        <f t="shared" si="240"/>
        <v>0</v>
      </c>
      <c r="L293" s="25" t="e">
        <f>VLOOKUP(E293,'Tabele aux MGD'!B283:F293,IF(_CTF="Mo/Mo",2,IF(_CTF="Mo/Rh",3,IF(_CTF="Rh/Rh",4,5))),0)</f>
        <v>#N/A</v>
      </c>
      <c r="M293" s="25" t="e">
        <f t="shared" si="214"/>
        <v>#N/A</v>
      </c>
      <c r="N293" s="25" t="e">
        <f t="shared" si="215"/>
        <v>#N/A</v>
      </c>
      <c r="O293" s="25" t="e">
        <f t="shared" si="216"/>
        <v>#N/A</v>
      </c>
      <c r="P293" s="25" t="e">
        <f t="shared" si="217"/>
        <v>#N/A</v>
      </c>
      <c r="Q293" s="25" t="e">
        <f t="shared" si="218"/>
        <v>#N/A</v>
      </c>
      <c r="R293" s="25" t="e">
        <f t="shared" si="219"/>
        <v>#N/A</v>
      </c>
      <c r="S293" s="25" t="e">
        <f t="shared" si="220"/>
        <v>#N/A</v>
      </c>
      <c r="T293" s="25" t="e">
        <f t="shared" si="221"/>
        <v>#N/A</v>
      </c>
      <c r="U293" s="25" t="e">
        <f t="shared" si="241"/>
        <v>#VALUE!</v>
      </c>
      <c r="V293" s="25" t="e">
        <f t="shared" si="242"/>
        <v>#VALUE!</v>
      </c>
      <c r="W293" s="25" t="e">
        <f t="shared" si="243"/>
        <v>#VALUE!</v>
      </c>
      <c r="X293" s="26"/>
      <c r="Y293" s="85" t="e">
        <f t="shared" si="222"/>
        <v>#N/A</v>
      </c>
      <c r="Z293" s="85" t="e">
        <f t="shared" si="223"/>
        <v>#N/A</v>
      </c>
      <c r="AA293" s="85" t="e">
        <f t="shared" si="224"/>
        <v>#N/A</v>
      </c>
      <c r="AB293" s="85" t="e">
        <f t="shared" si="225"/>
        <v>#N/A</v>
      </c>
      <c r="AC293" s="85" t="e">
        <f t="shared" si="226"/>
        <v>#N/A</v>
      </c>
      <c r="AD293" s="85" t="e">
        <f t="shared" si="227"/>
        <v>#N/A</v>
      </c>
      <c r="AE293" s="85" t="e">
        <f t="shared" si="228"/>
        <v>#N/A</v>
      </c>
      <c r="AF293" s="85" t="e">
        <f t="shared" si="229"/>
        <v>#N/A</v>
      </c>
      <c r="AG293" s="85" t="e">
        <f t="shared" si="230"/>
        <v>#N/A</v>
      </c>
      <c r="AH293" s="85" t="e">
        <f t="shared" si="231"/>
        <v>#N/A</v>
      </c>
      <c r="AI293" s="85" t="e">
        <f t="shared" si="232"/>
        <v>#N/A</v>
      </c>
      <c r="AJ293" s="85" t="e">
        <f t="shared" si="233"/>
        <v>#N/A</v>
      </c>
      <c r="AK293" s="85" t="e">
        <f t="shared" si="244"/>
        <v>#VALUE!</v>
      </c>
      <c r="AL293" s="85" t="e">
        <f t="shared" si="245"/>
        <v>#VALUE!</v>
      </c>
      <c r="AM293" s="85" t="e">
        <f t="shared" si="246"/>
        <v>#VALUE!</v>
      </c>
      <c r="AN293" s="85" t="e">
        <f t="shared" si="247"/>
        <v>#N/A</v>
      </c>
      <c r="AO293" s="85" t="e">
        <f t="shared" si="234"/>
        <v>#N/A</v>
      </c>
      <c r="AP293" s="85" t="e">
        <f t="shared" si="235"/>
        <v>#N/A</v>
      </c>
      <c r="AQ293" s="85" t="e">
        <f t="shared" si="236"/>
        <v>#N/A</v>
      </c>
      <c r="AR293" s="85" t="e">
        <f t="shared" si="237"/>
        <v>#N/A</v>
      </c>
      <c r="AS293" s="85" t="e">
        <f t="shared" si="238"/>
        <v>#N/A</v>
      </c>
      <c r="AT293" s="85" t="e">
        <f t="shared" si="239"/>
        <v>#N/A</v>
      </c>
      <c r="AU293" s="85" t="e">
        <f t="shared" si="248"/>
        <v>#VALUE!</v>
      </c>
      <c r="AV293" s="85" t="e">
        <f t="shared" si="249"/>
        <v>#VALUE!</v>
      </c>
      <c r="AW293" s="85" t="e">
        <f t="shared" si="250"/>
        <v>#VALUE!</v>
      </c>
      <c r="AX293" s="25" t="e">
        <f t="shared" si="251"/>
        <v>#VALUE!</v>
      </c>
      <c r="AY293" s="25">
        <f t="shared" si="212"/>
        <v>1.0169999999999999</v>
      </c>
      <c r="AZ293" s="55" t="e">
        <f t="shared" si="252"/>
        <v>#DIV/0!</v>
      </c>
    </row>
    <row r="294" spans="3:52">
      <c r="C294" s="4"/>
      <c r="D294" s="4"/>
      <c r="E294" s="4"/>
      <c r="F294" s="4"/>
      <c r="G294" s="55">
        <f t="shared" si="213"/>
        <v>-1.1208741258741391E-2</v>
      </c>
      <c r="H294" s="26"/>
      <c r="I294" s="25">
        <f>'Randament Mammo'!$I$18-4.5</f>
        <v>61.5</v>
      </c>
      <c r="J294" s="26"/>
      <c r="K294" s="25">
        <f t="shared" si="240"/>
        <v>0</v>
      </c>
      <c r="L294" s="25" t="e">
        <f>VLOOKUP(E294,'Tabele aux MGD'!B284:F294,IF(_CTF="Mo/Mo",2,IF(_CTF="Mo/Rh",3,IF(_CTF="Rh/Rh",4,5))),0)</f>
        <v>#N/A</v>
      </c>
      <c r="M294" s="25" t="e">
        <f t="shared" si="214"/>
        <v>#N/A</v>
      </c>
      <c r="N294" s="25" t="e">
        <f t="shared" si="215"/>
        <v>#N/A</v>
      </c>
      <c r="O294" s="25" t="e">
        <f t="shared" si="216"/>
        <v>#N/A</v>
      </c>
      <c r="P294" s="25" t="e">
        <f t="shared" si="217"/>
        <v>#N/A</v>
      </c>
      <c r="Q294" s="25" t="e">
        <f t="shared" si="218"/>
        <v>#N/A</v>
      </c>
      <c r="R294" s="25" t="e">
        <f t="shared" si="219"/>
        <v>#N/A</v>
      </c>
      <c r="S294" s="25" t="e">
        <f t="shared" si="220"/>
        <v>#N/A</v>
      </c>
      <c r="T294" s="25" t="e">
        <f t="shared" si="221"/>
        <v>#N/A</v>
      </c>
      <c r="U294" s="25" t="e">
        <f t="shared" si="241"/>
        <v>#VALUE!</v>
      </c>
      <c r="V294" s="25" t="e">
        <f t="shared" si="242"/>
        <v>#VALUE!</v>
      </c>
      <c r="W294" s="25" t="e">
        <f t="shared" si="243"/>
        <v>#VALUE!</v>
      </c>
      <c r="X294" s="26"/>
      <c r="Y294" s="85" t="e">
        <f t="shared" si="222"/>
        <v>#N/A</v>
      </c>
      <c r="Z294" s="85" t="e">
        <f t="shared" si="223"/>
        <v>#N/A</v>
      </c>
      <c r="AA294" s="85" t="e">
        <f t="shared" si="224"/>
        <v>#N/A</v>
      </c>
      <c r="AB294" s="85" t="e">
        <f t="shared" si="225"/>
        <v>#N/A</v>
      </c>
      <c r="AC294" s="85" t="e">
        <f t="shared" si="226"/>
        <v>#N/A</v>
      </c>
      <c r="AD294" s="85" t="e">
        <f t="shared" si="227"/>
        <v>#N/A</v>
      </c>
      <c r="AE294" s="85" t="e">
        <f t="shared" si="228"/>
        <v>#N/A</v>
      </c>
      <c r="AF294" s="85" t="e">
        <f t="shared" si="229"/>
        <v>#N/A</v>
      </c>
      <c r="AG294" s="85" t="e">
        <f t="shared" si="230"/>
        <v>#N/A</v>
      </c>
      <c r="AH294" s="85" t="e">
        <f t="shared" si="231"/>
        <v>#N/A</v>
      </c>
      <c r="AI294" s="85" t="e">
        <f t="shared" si="232"/>
        <v>#N/A</v>
      </c>
      <c r="AJ294" s="85" t="e">
        <f t="shared" si="233"/>
        <v>#N/A</v>
      </c>
      <c r="AK294" s="85" t="e">
        <f t="shared" si="244"/>
        <v>#VALUE!</v>
      </c>
      <c r="AL294" s="85" t="e">
        <f t="shared" si="245"/>
        <v>#VALUE!</v>
      </c>
      <c r="AM294" s="85" t="e">
        <f t="shared" si="246"/>
        <v>#VALUE!</v>
      </c>
      <c r="AN294" s="85" t="e">
        <f t="shared" si="247"/>
        <v>#N/A</v>
      </c>
      <c r="AO294" s="85" t="e">
        <f t="shared" si="234"/>
        <v>#N/A</v>
      </c>
      <c r="AP294" s="85" t="e">
        <f t="shared" si="235"/>
        <v>#N/A</v>
      </c>
      <c r="AQ294" s="85" t="e">
        <f t="shared" si="236"/>
        <v>#N/A</v>
      </c>
      <c r="AR294" s="85" t="e">
        <f t="shared" si="237"/>
        <v>#N/A</v>
      </c>
      <c r="AS294" s="85" t="e">
        <f t="shared" si="238"/>
        <v>#N/A</v>
      </c>
      <c r="AT294" s="85" t="e">
        <f t="shared" si="239"/>
        <v>#N/A</v>
      </c>
      <c r="AU294" s="85" t="e">
        <f t="shared" si="248"/>
        <v>#VALUE!</v>
      </c>
      <c r="AV294" s="85" t="e">
        <f t="shared" si="249"/>
        <v>#VALUE!</v>
      </c>
      <c r="AW294" s="85" t="e">
        <f t="shared" si="250"/>
        <v>#VALUE!</v>
      </c>
      <c r="AX294" s="25" t="e">
        <f t="shared" si="251"/>
        <v>#VALUE!</v>
      </c>
      <c r="AY294" s="25">
        <f t="shared" si="212"/>
        <v>1.0169999999999999</v>
      </c>
      <c r="AZ294" s="55" t="e">
        <f t="shared" si="252"/>
        <v>#DIV/0!</v>
      </c>
    </row>
    <row r="295" spans="3:52">
      <c r="C295" s="4"/>
      <c r="D295" s="4"/>
      <c r="E295" s="4"/>
      <c r="F295" s="4"/>
      <c r="G295" s="55">
        <f t="shared" si="213"/>
        <v>-1.1208741258741391E-2</v>
      </c>
      <c r="H295" s="26"/>
      <c r="I295" s="25">
        <f>'Randament Mammo'!$I$18-4.5</f>
        <v>61.5</v>
      </c>
      <c r="J295" s="26"/>
      <c r="K295" s="25">
        <f t="shared" si="240"/>
        <v>0</v>
      </c>
      <c r="L295" s="25" t="e">
        <f>VLOOKUP(E295,'Tabele aux MGD'!B285:F295,IF(_CTF="Mo/Mo",2,IF(_CTF="Mo/Rh",3,IF(_CTF="Rh/Rh",4,5))),0)</f>
        <v>#N/A</v>
      </c>
      <c r="M295" s="25" t="e">
        <f t="shared" si="214"/>
        <v>#N/A</v>
      </c>
      <c r="N295" s="25" t="e">
        <f t="shared" si="215"/>
        <v>#N/A</v>
      </c>
      <c r="O295" s="25" t="e">
        <f t="shared" si="216"/>
        <v>#N/A</v>
      </c>
      <c r="P295" s="25" t="e">
        <f t="shared" si="217"/>
        <v>#N/A</v>
      </c>
      <c r="Q295" s="25" t="e">
        <f t="shared" si="218"/>
        <v>#N/A</v>
      </c>
      <c r="R295" s="25" t="e">
        <f t="shared" si="219"/>
        <v>#N/A</v>
      </c>
      <c r="S295" s="25" t="e">
        <f t="shared" si="220"/>
        <v>#N/A</v>
      </c>
      <c r="T295" s="25" t="e">
        <f t="shared" si="221"/>
        <v>#N/A</v>
      </c>
      <c r="U295" s="25" t="e">
        <f t="shared" si="241"/>
        <v>#VALUE!</v>
      </c>
      <c r="V295" s="25" t="e">
        <f t="shared" si="242"/>
        <v>#VALUE!</v>
      </c>
      <c r="W295" s="25" t="e">
        <f t="shared" si="243"/>
        <v>#VALUE!</v>
      </c>
      <c r="X295" s="26"/>
      <c r="Y295" s="85" t="e">
        <f t="shared" si="222"/>
        <v>#N/A</v>
      </c>
      <c r="Z295" s="85" t="e">
        <f t="shared" si="223"/>
        <v>#N/A</v>
      </c>
      <c r="AA295" s="85" t="e">
        <f t="shared" si="224"/>
        <v>#N/A</v>
      </c>
      <c r="AB295" s="85" t="e">
        <f t="shared" si="225"/>
        <v>#N/A</v>
      </c>
      <c r="AC295" s="85" t="e">
        <f t="shared" si="226"/>
        <v>#N/A</v>
      </c>
      <c r="AD295" s="85" t="e">
        <f t="shared" si="227"/>
        <v>#N/A</v>
      </c>
      <c r="AE295" s="85" t="e">
        <f t="shared" si="228"/>
        <v>#N/A</v>
      </c>
      <c r="AF295" s="85" t="e">
        <f t="shared" si="229"/>
        <v>#N/A</v>
      </c>
      <c r="AG295" s="85" t="e">
        <f t="shared" si="230"/>
        <v>#N/A</v>
      </c>
      <c r="AH295" s="85" t="e">
        <f t="shared" si="231"/>
        <v>#N/A</v>
      </c>
      <c r="AI295" s="85" t="e">
        <f t="shared" si="232"/>
        <v>#N/A</v>
      </c>
      <c r="AJ295" s="85" t="e">
        <f t="shared" si="233"/>
        <v>#N/A</v>
      </c>
      <c r="AK295" s="85" t="e">
        <f t="shared" si="244"/>
        <v>#VALUE!</v>
      </c>
      <c r="AL295" s="85" t="e">
        <f t="shared" si="245"/>
        <v>#VALUE!</v>
      </c>
      <c r="AM295" s="85" t="e">
        <f t="shared" si="246"/>
        <v>#VALUE!</v>
      </c>
      <c r="AN295" s="85" t="e">
        <f t="shared" si="247"/>
        <v>#N/A</v>
      </c>
      <c r="AO295" s="85" t="e">
        <f t="shared" si="234"/>
        <v>#N/A</v>
      </c>
      <c r="AP295" s="85" t="e">
        <f t="shared" si="235"/>
        <v>#N/A</v>
      </c>
      <c r="AQ295" s="85" t="e">
        <f t="shared" si="236"/>
        <v>#N/A</v>
      </c>
      <c r="AR295" s="85" t="e">
        <f t="shared" si="237"/>
        <v>#N/A</v>
      </c>
      <c r="AS295" s="85" t="e">
        <f t="shared" si="238"/>
        <v>#N/A</v>
      </c>
      <c r="AT295" s="85" t="e">
        <f t="shared" si="239"/>
        <v>#N/A</v>
      </c>
      <c r="AU295" s="85" t="e">
        <f t="shared" si="248"/>
        <v>#VALUE!</v>
      </c>
      <c r="AV295" s="85" t="e">
        <f t="shared" si="249"/>
        <v>#VALUE!</v>
      </c>
      <c r="AW295" s="85" t="e">
        <f t="shared" si="250"/>
        <v>#VALUE!</v>
      </c>
      <c r="AX295" s="25" t="e">
        <f t="shared" si="251"/>
        <v>#VALUE!</v>
      </c>
      <c r="AY295" s="25">
        <f t="shared" si="212"/>
        <v>1.0169999999999999</v>
      </c>
      <c r="AZ295" s="55" t="e">
        <f t="shared" si="252"/>
        <v>#DIV/0!</v>
      </c>
    </row>
    <row r="296" spans="3:52">
      <c r="C296" s="4"/>
      <c r="D296" s="4"/>
      <c r="E296" s="4"/>
      <c r="F296" s="4"/>
      <c r="G296" s="55">
        <f t="shared" si="213"/>
        <v>-1.1208741258741391E-2</v>
      </c>
      <c r="H296" s="26"/>
      <c r="I296" s="25">
        <f>'Randament Mammo'!$I$18-4.5</f>
        <v>61.5</v>
      </c>
      <c r="J296" s="26"/>
      <c r="K296" s="25">
        <f t="shared" si="240"/>
        <v>0</v>
      </c>
      <c r="L296" s="25" t="e">
        <f>VLOOKUP(E296,'Tabele aux MGD'!B286:F296,IF(_CTF="Mo/Mo",2,IF(_CTF="Mo/Rh",3,IF(_CTF="Rh/Rh",4,5))),0)</f>
        <v>#N/A</v>
      </c>
      <c r="M296" s="25" t="e">
        <f t="shared" si="214"/>
        <v>#N/A</v>
      </c>
      <c r="N296" s="25" t="e">
        <f t="shared" si="215"/>
        <v>#N/A</v>
      </c>
      <c r="O296" s="25" t="e">
        <f t="shared" si="216"/>
        <v>#N/A</v>
      </c>
      <c r="P296" s="25" t="e">
        <f t="shared" si="217"/>
        <v>#N/A</v>
      </c>
      <c r="Q296" s="25" t="e">
        <f t="shared" si="218"/>
        <v>#N/A</v>
      </c>
      <c r="R296" s="25" t="e">
        <f t="shared" si="219"/>
        <v>#N/A</v>
      </c>
      <c r="S296" s="25" t="e">
        <f t="shared" si="220"/>
        <v>#N/A</v>
      </c>
      <c r="T296" s="25" t="e">
        <f t="shared" si="221"/>
        <v>#N/A</v>
      </c>
      <c r="U296" s="25" t="e">
        <f t="shared" si="241"/>
        <v>#VALUE!</v>
      </c>
      <c r="V296" s="25" t="e">
        <f t="shared" si="242"/>
        <v>#VALUE!</v>
      </c>
      <c r="W296" s="25" t="e">
        <f t="shared" si="243"/>
        <v>#VALUE!</v>
      </c>
      <c r="X296" s="26"/>
      <c r="Y296" s="85" t="e">
        <f t="shared" si="222"/>
        <v>#N/A</v>
      </c>
      <c r="Z296" s="85" t="e">
        <f t="shared" si="223"/>
        <v>#N/A</v>
      </c>
      <c r="AA296" s="85" t="e">
        <f t="shared" si="224"/>
        <v>#N/A</v>
      </c>
      <c r="AB296" s="85" t="e">
        <f t="shared" si="225"/>
        <v>#N/A</v>
      </c>
      <c r="AC296" s="85" t="e">
        <f t="shared" si="226"/>
        <v>#N/A</v>
      </c>
      <c r="AD296" s="85" t="e">
        <f t="shared" si="227"/>
        <v>#N/A</v>
      </c>
      <c r="AE296" s="85" t="e">
        <f t="shared" si="228"/>
        <v>#N/A</v>
      </c>
      <c r="AF296" s="85" t="e">
        <f t="shared" si="229"/>
        <v>#N/A</v>
      </c>
      <c r="AG296" s="85" t="e">
        <f t="shared" si="230"/>
        <v>#N/A</v>
      </c>
      <c r="AH296" s="85" t="e">
        <f t="shared" si="231"/>
        <v>#N/A</v>
      </c>
      <c r="AI296" s="85" t="e">
        <f t="shared" si="232"/>
        <v>#N/A</v>
      </c>
      <c r="AJ296" s="85" t="e">
        <f t="shared" si="233"/>
        <v>#N/A</v>
      </c>
      <c r="AK296" s="85" t="e">
        <f t="shared" si="244"/>
        <v>#VALUE!</v>
      </c>
      <c r="AL296" s="85" t="e">
        <f t="shared" si="245"/>
        <v>#VALUE!</v>
      </c>
      <c r="AM296" s="85" t="e">
        <f t="shared" si="246"/>
        <v>#VALUE!</v>
      </c>
      <c r="AN296" s="85" t="e">
        <f t="shared" si="247"/>
        <v>#N/A</v>
      </c>
      <c r="AO296" s="85" t="e">
        <f t="shared" si="234"/>
        <v>#N/A</v>
      </c>
      <c r="AP296" s="85" t="e">
        <f t="shared" si="235"/>
        <v>#N/A</v>
      </c>
      <c r="AQ296" s="85" t="e">
        <f t="shared" si="236"/>
        <v>#N/A</v>
      </c>
      <c r="AR296" s="85" t="e">
        <f t="shared" si="237"/>
        <v>#N/A</v>
      </c>
      <c r="AS296" s="85" t="e">
        <f t="shared" si="238"/>
        <v>#N/A</v>
      </c>
      <c r="AT296" s="85" t="e">
        <f t="shared" si="239"/>
        <v>#N/A</v>
      </c>
      <c r="AU296" s="85" t="e">
        <f t="shared" si="248"/>
        <v>#VALUE!</v>
      </c>
      <c r="AV296" s="85" t="e">
        <f t="shared" si="249"/>
        <v>#VALUE!</v>
      </c>
      <c r="AW296" s="85" t="e">
        <f t="shared" si="250"/>
        <v>#VALUE!</v>
      </c>
      <c r="AX296" s="25" t="e">
        <f t="shared" si="251"/>
        <v>#VALUE!</v>
      </c>
      <c r="AY296" s="25">
        <f t="shared" si="212"/>
        <v>1.0169999999999999</v>
      </c>
      <c r="AZ296" s="55" t="e">
        <f t="shared" si="252"/>
        <v>#DIV/0!</v>
      </c>
    </row>
    <row r="297" spans="3:52">
      <c r="C297" s="4"/>
      <c r="D297" s="4"/>
      <c r="E297" s="4"/>
      <c r="F297" s="4"/>
      <c r="G297" s="55">
        <f t="shared" si="213"/>
        <v>-1.1208741258741391E-2</v>
      </c>
      <c r="H297" s="26"/>
      <c r="I297" s="25">
        <f>'Randament Mammo'!$I$18-4.5</f>
        <v>61.5</v>
      </c>
      <c r="J297" s="26"/>
      <c r="K297" s="25">
        <f t="shared" si="240"/>
        <v>0</v>
      </c>
      <c r="L297" s="25" t="e">
        <f>VLOOKUP(E297,'Tabele aux MGD'!B287:F297,IF(_CTF="Mo/Mo",2,IF(_CTF="Mo/Rh",3,IF(_CTF="Rh/Rh",4,5))),0)</f>
        <v>#N/A</v>
      </c>
      <c r="M297" s="25" t="e">
        <f t="shared" si="214"/>
        <v>#N/A</v>
      </c>
      <c r="N297" s="25" t="e">
        <f t="shared" si="215"/>
        <v>#N/A</v>
      </c>
      <c r="O297" s="25" t="e">
        <f t="shared" si="216"/>
        <v>#N/A</v>
      </c>
      <c r="P297" s="25" t="e">
        <f t="shared" si="217"/>
        <v>#N/A</v>
      </c>
      <c r="Q297" s="25" t="e">
        <f t="shared" si="218"/>
        <v>#N/A</v>
      </c>
      <c r="R297" s="25" t="e">
        <f t="shared" si="219"/>
        <v>#N/A</v>
      </c>
      <c r="S297" s="25" t="e">
        <f t="shared" si="220"/>
        <v>#N/A</v>
      </c>
      <c r="T297" s="25" t="e">
        <f t="shared" si="221"/>
        <v>#N/A</v>
      </c>
      <c r="U297" s="25" t="e">
        <f t="shared" si="241"/>
        <v>#VALUE!</v>
      </c>
      <c r="V297" s="25" t="e">
        <f t="shared" si="242"/>
        <v>#VALUE!</v>
      </c>
      <c r="W297" s="25" t="e">
        <f t="shared" si="243"/>
        <v>#VALUE!</v>
      </c>
      <c r="X297" s="26"/>
      <c r="Y297" s="85" t="e">
        <f t="shared" si="222"/>
        <v>#N/A</v>
      </c>
      <c r="Z297" s="85" t="e">
        <f t="shared" si="223"/>
        <v>#N/A</v>
      </c>
      <c r="AA297" s="85" t="e">
        <f t="shared" si="224"/>
        <v>#N/A</v>
      </c>
      <c r="AB297" s="85" t="e">
        <f t="shared" si="225"/>
        <v>#N/A</v>
      </c>
      <c r="AC297" s="85" t="e">
        <f t="shared" si="226"/>
        <v>#N/A</v>
      </c>
      <c r="AD297" s="85" t="e">
        <f t="shared" si="227"/>
        <v>#N/A</v>
      </c>
      <c r="AE297" s="85" t="e">
        <f t="shared" si="228"/>
        <v>#N/A</v>
      </c>
      <c r="AF297" s="85" t="e">
        <f t="shared" si="229"/>
        <v>#N/A</v>
      </c>
      <c r="AG297" s="85" t="e">
        <f t="shared" si="230"/>
        <v>#N/A</v>
      </c>
      <c r="AH297" s="85" t="e">
        <f t="shared" si="231"/>
        <v>#N/A</v>
      </c>
      <c r="AI297" s="85" t="e">
        <f t="shared" si="232"/>
        <v>#N/A</v>
      </c>
      <c r="AJ297" s="85" t="e">
        <f t="shared" si="233"/>
        <v>#N/A</v>
      </c>
      <c r="AK297" s="85" t="e">
        <f t="shared" si="244"/>
        <v>#VALUE!</v>
      </c>
      <c r="AL297" s="85" t="e">
        <f t="shared" si="245"/>
        <v>#VALUE!</v>
      </c>
      <c r="AM297" s="85" t="e">
        <f t="shared" si="246"/>
        <v>#VALUE!</v>
      </c>
      <c r="AN297" s="85" t="e">
        <f t="shared" si="247"/>
        <v>#N/A</v>
      </c>
      <c r="AO297" s="85" t="e">
        <f t="shared" si="234"/>
        <v>#N/A</v>
      </c>
      <c r="AP297" s="85" t="e">
        <f t="shared" si="235"/>
        <v>#N/A</v>
      </c>
      <c r="AQ297" s="85" t="e">
        <f t="shared" si="236"/>
        <v>#N/A</v>
      </c>
      <c r="AR297" s="85" t="e">
        <f t="shared" si="237"/>
        <v>#N/A</v>
      </c>
      <c r="AS297" s="85" t="e">
        <f t="shared" si="238"/>
        <v>#N/A</v>
      </c>
      <c r="AT297" s="85" t="e">
        <f t="shared" si="239"/>
        <v>#N/A</v>
      </c>
      <c r="AU297" s="85" t="e">
        <f t="shared" si="248"/>
        <v>#VALUE!</v>
      </c>
      <c r="AV297" s="85" t="e">
        <f t="shared" si="249"/>
        <v>#VALUE!</v>
      </c>
      <c r="AW297" s="85" t="e">
        <f t="shared" si="250"/>
        <v>#VALUE!</v>
      </c>
      <c r="AX297" s="25" t="e">
        <f t="shared" si="251"/>
        <v>#VALUE!</v>
      </c>
      <c r="AY297" s="25">
        <f t="shared" si="212"/>
        <v>1.0169999999999999</v>
      </c>
      <c r="AZ297" s="55" t="e">
        <f t="shared" si="252"/>
        <v>#DIV/0!</v>
      </c>
    </row>
    <row r="298" spans="3:52">
      <c r="C298" s="4"/>
      <c r="D298" s="4"/>
      <c r="E298" s="4"/>
      <c r="F298" s="4"/>
      <c r="G298" s="55">
        <f t="shared" si="213"/>
        <v>-1.1208741258741391E-2</v>
      </c>
      <c r="H298" s="26"/>
      <c r="I298" s="25">
        <f>'Randament Mammo'!$I$18-4.5</f>
        <v>61.5</v>
      </c>
      <c r="J298" s="26"/>
      <c r="K298" s="25">
        <f t="shared" si="240"/>
        <v>0</v>
      </c>
      <c r="L298" s="25" t="e">
        <f>VLOOKUP(E298,'Tabele aux MGD'!B288:F298,IF(_CTF="Mo/Mo",2,IF(_CTF="Mo/Rh",3,IF(_CTF="Rh/Rh",4,5))),0)</f>
        <v>#N/A</v>
      </c>
      <c r="M298" s="25" t="e">
        <f t="shared" si="214"/>
        <v>#N/A</v>
      </c>
      <c r="N298" s="25" t="e">
        <f t="shared" si="215"/>
        <v>#N/A</v>
      </c>
      <c r="O298" s="25" t="e">
        <f t="shared" si="216"/>
        <v>#N/A</v>
      </c>
      <c r="P298" s="25" t="e">
        <f t="shared" si="217"/>
        <v>#N/A</v>
      </c>
      <c r="Q298" s="25" t="e">
        <f t="shared" si="218"/>
        <v>#N/A</v>
      </c>
      <c r="R298" s="25" t="e">
        <f t="shared" si="219"/>
        <v>#N/A</v>
      </c>
      <c r="S298" s="25" t="e">
        <f t="shared" si="220"/>
        <v>#N/A</v>
      </c>
      <c r="T298" s="25" t="e">
        <f t="shared" si="221"/>
        <v>#N/A</v>
      </c>
      <c r="U298" s="25" t="e">
        <f t="shared" si="241"/>
        <v>#VALUE!</v>
      </c>
      <c r="V298" s="25" t="e">
        <f t="shared" si="242"/>
        <v>#VALUE!</v>
      </c>
      <c r="W298" s="25" t="e">
        <f t="shared" si="243"/>
        <v>#VALUE!</v>
      </c>
      <c r="X298" s="26"/>
      <c r="Y298" s="85" t="e">
        <f t="shared" si="222"/>
        <v>#N/A</v>
      </c>
      <c r="Z298" s="85" t="e">
        <f t="shared" si="223"/>
        <v>#N/A</v>
      </c>
      <c r="AA298" s="85" t="e">
        <f t="shared" si="224"/>
        <v>#N/A</v>
      </c>
      <c r="AB298" s="85" t="e">
        <f t="shared" si="225"/>
        <v>#N/A</v>
      </c>
      <c r="AC298" s="85" t="e">
        <f t="shared" si="226"/>
        <v>#N/A</v>
      </c>
      <c r="AD298" s="85" t="e">
        <f t="shared" si="227"/>
        <v>#N/A</v>
      </c>
      <c r="AE298" s="85" t="e">
        <f t="shared" si="228"/>
        <v>#N/A</v>
      </c>
      <c r="AF298" s="85" t="e">
        <f t="shared" si="229"/>
        <v>#N/A</v>
      </c>
      <c r="AG298" s="85" t="e">
        <f t="shared" si="230"/>
        <v>#N/A</v>
      </c>
      <c r="AH298" s="85" t="e">
        <f t="shared" si="231"/>
        <v>#N/A</v>
      </c>
      <c r="AI298" s="85" t="e">
        <f t="shared" si="232"/>
        <v>#N/A</v>
      </c>
      <c r="AJ298" s="85" t="e">
        <f t="shared" si="233"/>
        <v>#N/A</v>
      </c>
      <c r="AK298" s="85" t="e">
        <f t="shared" si="244"/>
        <v>#VALUE!</v>
      </c>
      <c r="AL298" s="85" t="e">
        <f t="shared" si="245"/>
        <v>#VALUE!</v>
      </c>
      <c r="AM298" s="85" t="e">
        <f t="shared" si="246"/>
        <v>#VALUE!</v>
      </c>
      <c r="AN298" s="85" t="e">
        <f t="shared" si="247"/>
        <v>#N/A</v>
      </c>
      <c r="AO298" s="85" t="e">
        <f t="shared" si="234"/>
        <v>#N/A</v>
      </c>
      <c r="AP298" s="85" t="e">
        <f t="shared" si="235"/>
        <v>#N/A</v>
      </c>
      <c r="AQ298" s="85" t="e">
        <f t="shared" si="236"/>
        <v>#N/A</v>
      </c>
      <c r="AR298" s="85" t="e">
        <f t="shared" si="237"/>
        <v>#N/A</v>
      </c>
      <c r="AS298" s="85" t="e">
        <f t="shared" si="238"/>
        <v>#N/A</v>
      </c>
      <c r="AT298" s="85" t="e">
        <f t="shared" si="239"/>
        <v>#N/A</v>
      </c>
      <c r="AU298" s="85" t="e">
        <f t="shared" si="248"/>
        <v>#VALUE!</v>
      </c>
      <c r="AV298" s="85" t="e">
        <f t="shared" si="249"/>
        <v>#VALUE!</v>
      </c>
      <c r="AW298" s="85" t="e">
        <f t="shared" si="250"/>
        <v>#VALUE!</v>
      </c>
      <c r="AX298" s="25" t="e">
        <f t="shared" si="251"/>
        <v>#VALUE!</v>
      </c>
      <c r="AY298" s="25">
        <f t="shared" si="212"/>
        <v>1.0169999999999999</v>
      </c>
      <c r="AZ298" s="55" t="e">
        <f t="shared" si="252"/>
        <v>#DIV/0!</v>
      </c>
    </row>
    <row r="299" spans="3:52">
      <c r="C299" s="4"/>
      <c r="D299" s="4"/>
      <c r="E299" s="4"/>
      <c r="F299" s="4"/>
      <c r="G299" s="55">
        <f t="shared" si="213"/>
        <v>-1.1208741258741391E-2</v>
      </c>
      <c r="H299" s="26"/>
      <c r="I299" s="25">
        <f>'Randament Mammo'!$I$18-4.5</f>
        <v>61.5</v>
      </c>
      <c r="J299" s="26"/>
      <c r="K299" s="25">
        <f t="shared" si="240"/>
        <v>0</v>
      </c>
      <c r="L299" s="25" t="e">
        <f>VLOOKUP(E299,'Tabele aux MGD'!B289:F299,IF(_CTF="Mo/Mo",2,IF(_CTF="Mo/Rh",3,IF(_CTF="Rh/Rh",4,5))),0)</f>
        <v>#N/A</v>
      </c>
      <c r="M299" s="25" t="e">
        <f t="shared" si="214"/>
        <v>#N/A</v>
      </c>
      <c r="N299" s="25" t="e">
        <f t="shared" si="215"/>
        <v>#N/A</v>
      </c>
      <c r="O299" s="25" t="e">
        <f t="shared" si="216"/>
        <v>#N/A</v>
      </c>
      <c r="P299" s="25" t="e">
        <f t="shared" si="217"/>
        <v>#N/A</v>
      </c>
      <c r="Q299" s="25" t="e">
        <f t="shared" si="218"/>
        <v>#N/A</v>
      </c>
      <c r="R299" s="25" t="e">
        <f t="shared" si="219"/>
        <v>#N/A</v>
      </c>
      <c r="S299" s="25" t="e">
        <f t="shared" si="220"/>
        <v>#N/A</v>
      </c>
      <c r="T299" s="25" t="e">
        <f t="shared" si="221"/>
        <v>#N/A</v>
      </c>
      <c r="U299" s="25" t="e">
        <f t="shared" si="241"/>
        <v>#VALUE!</v>
      </c>
      <c r="V299" s="25" t="e">
        <f t="shared" si="242"/>
        <v>#VALUE!</v>
      </c>
      <c r="W299" s="25" t="e">
        <f t="shared" si="243"/>
        <v>#VALUE!</v>
      </c>
      <c r="X299" s="26"/>
      <c r="Y299" s="85" t="e">
        <f t="shared" si="222"/>
        <v>#N/A</v>
      </c>
      <c r="Z299" s="85" t="e">
        <f t="shared" si="223"/>
        <v>#N/A</v>
      </c>
      <c r="AA299" s="85" t="e">
        <f t="shared" si="224"/>
        <v>#N/A</v>
      </c>
      <c r="AB299" s="85" t="e">
        <f t="shared" si="225"/>
        <v>#N/A</v>
      </c>
      <c r="AC299" s="85" t="e">
        <f t="shared" si="226"/>
        <v>#N/A</v>
      </c>
      <c r="AD299" s="85" t="e">
        <f t="shared" si="227"/>
        <v>#N/A</v>
      </c>
      <c r="AE299" s="85" t="e">
        <f t="shared" si="228"/>
        <v>#N/A</v>
      </c>
      <c r="AF299" s="85" t="e">
        <f t="shared" si="229"/>
        <v>#N/A</v>
      </c>
      <c r="AG299" s="85" t="e">
        <f t="shared" si="230"/>
        <v>#N/A</v>
      </c>
      <c r="AH299" s="85" t="e">
        <f t="shared" si="231"/>
        <v>#N/A</v>
      </c>
      <c r="AI299" s="85" t="e">
        <f t="shared" si="232"/>
        <v>#N/A</v>
      </c>
      <c r="AJ299" s="85" t="e">
        <f t="shared" si="233"/>
        <v>#N/A</v>
      </c>
      <c r="AK299" s="85" t="e">
        <f t="shared" si="244"/>
        <v>#VALUE!</v>
      </c>
      <c r="AL299" s="85" t="e">
        <f t="shared" si="245"/>
        <v>#VALUE!</v>
      </c>
      <c r="AM299" s="85" t="e">
        <f t="shared" si="246"/>
        <v>#VALUE!</v>
      </c>
      <c r="AN299" s="85" t="e">
        <f t="shared" si="247"/>
        <v>#N/A</v>
      </c>
      <c r="AO299" s="85" t="e">
        <f t="shared" si="234"/>
        <v>#N/A</v>
      </c>
      <c r="AP299" s="85" t="e">
        <f t="shared" si="235"/>
        <v>#N/A</v>
      </c>
      <c r="AQ299" s="85" t="e">
        <f t="shared" si="236"/>
        <v>#N/A</v>
      </c>
      <c r="AR299" s="85" t="e">
        <f t="shared" si="237"/>
        <v>#N/A</v>
      </c>
      <c r="AS299" s="85" t="e">
        <f t="shared" si="238"/>
        <v>#N/A</v>
      </c>
      <c r="AT299" s="85" t="e">
        <f t="shared" si="239"/>
        <v>#N/A</v>
      </c>
      <c r="AU299" s="85" t="e">
        <f t="shared" si="248"/>
        <v>#VALUE!</v>
      </c>
      <c r="AV299" s="85" t="e">
        <f t="shared" si="249"/>
        <v>#VALUE!</v>
      </c>
      <c r="AW299" s="85" t="e">
        <f t="shared" si="250"/>
        <v>#VALUE!</v>
      </c>
      <c r="AX299" s="25" t="e">
        <f t="shared" si="251"/>
        <v>#VALUE!</v>
      </c>
      <c r="AY299" s="25">
        <f t="shared" si="212"/>
        <v>1.0169999999999999</v>
      </c>
      <c r="AZ299" s="55" t="e">
        <f t="shared" si="252"/>
        <v>#DIV/0!</v>
      </c>
    </row>
    <row r="300" spans="3:52">
      <c r="C300" s="4"/>
      <c r="D300" s="4"/>
      <c r="E300" s="4"/>
      <c r="F300" s="4"/>
      <c r="G300" s="55">
        <f t="shared" si="213"/>
        <v>-1.1208741258741391E-2</v>
      </c>
      <c r="H300" s="26"/>
      <c r="I300" s="25">
        <f>'Randament Mammo'!$I$18-4.5</f>
        <v>61.5</v>
      </c>
      <c r="J300" s="26"/>
      <c r="K300" s="25">
        <f t="shared" si="240"/>
        <v>0</v>
      </c>
      <c r="L300" s="25" t="e">
        <f>VLOOKUP(E300,'Tabele aux MGD'!B290:F300,IF(_CTF="Mo/Mo",2,IF(_CTF="Mo/Rh",3,IF(_CTF="Rh/Rh",4,5))),0)</f>
        <v>#N/A</v>
      </c>
      <c r="M300" s="25" t="e">
        <f t="shared" si="214"/>
        <v>#N/A</v>
      </c>
      <c r="N300" s="25" t="e">
        <f t="shared" si="215"/>
        <v>#N/A</v>
      </c>
      <c r="O300" s="25" t="e">
        <f t="shared" si="216"/>
        <v>#N/A</v>
      </c>
      <c r="P300" s="25" t="e">
        <f t="shared" si="217"/>
        <v>#N/A</v>
      </c>
      <c r="Q300" s="25" t="e">
        <f t="shared" si="218"/>
        <v>#N/A</v>
      </c>
      <c r="R300" s="25" t="e">
        <f t="shared" si="219"/>
        <v>#N/A</v>
      </c>
      <c r="S300" s="25" t="e">
        <f t="shared" si="220"/>
        <v>#N/A</v>
      </c>
      <c r="T300" s="25" t="e">
        <f t="shared" si="221"/>
        <v>#N/A</v>
      </c>
      <c r="U300" s="25" t="e">
        <f t="shared" si="241"/>
        <v>#VALUE!</v>
      </c>
      <c r="V300" s="25" t="e">
        <f t="shared" si="242"/>
        <v>#VALUE!</v>
      </c>
      <c r="W300" s="25" t="e">
        <f t="shared" si="243"/>
        <v>#VALUE!</v>
      </c>
      <c r="X300" s="26"/>
      <c r="Y300" s="85" t="e">
        <f t="shared" si="222"/>
        <v>#N/A</v>
      </c>
      <c r="Z300" s="85" t="e">
        <f t="shared" si="223"/>
        <v>#N/A</v>
      </c>
      <c r="AA300" s="85" t="e">
        <f t="shared" si="224"/>
        <v>#N/A</v>
      </c>
      <c r="AB300" s="85" t="e">
        <f t="shared" si="225"/>
        <v>#N/A</v>
      </c>
      <c r="AC300" s="85" t="e">
        <f t="shared" si="226"/>
        <v>#N/A</v>
      </c>
      <c r="AD300" s="85" t="e">
        <f t="shared" si="227"/>
        <v>#N/A</v>
      </c>
      <c r="AE300" s="85" t="e">
        <f t="shared" si="228"/>
        <v>#N/A</v>
      </c>
      <c r="AF300" s="85" t="e">
        <f t="shared" si="229"/>
        <v>#N/A</v>
      </c>
      <c r="AG300" s="85" t="e">
        <f t="shared" si="230"/>
        <v>#N/A</v>
      </c>
      <c r="AH300" s="85" t="e">
        <f t="shared" si="231"/>
        <v>#N/A</v>
      </c>
      <c r="AI300" s="85" t="e">
        <f t="shared" si="232"/>
        <v>#N/A</v>
      </c>
      <c r="AJ300" s="85" t="e">
        <f t="shared" si="233"/>
        <v>#N/A</v>
      </c>
      <c r="AK300" s="85" t="e">
        <f t="shared" si="244"/>
        <v>#VALUE!</v>
      </c>
      <c r="AL300" s="85" t="e">
        <f t="shared" si="245"/>
        <v>#VALUE!</v>
      </c>
      <c r="AM300" s="85" t="e">
        <f t="shared" si="246"/>
        <v>#VALUE!</v>
      </c>
      <c r="AN300" s="85" t="e">
        <f t="shared" si="247"/>
        <v>#N/A</v>
      </c>
      <c r="AO300" s="85" t="e">
        <f t="shared" si="234"/>
        <v>#N/A</v>
      </c>
      <c r="AP300" s="85" t="e">
        <f t="shared" si="235"/>
        <v>#N/A</v>
      </c>
      <c r="AQ300" s="85" t="e">
        <f t="shared" si="236"/>
        <v>#N/A</v>
      </c>
      <c r="AR300" s="85" t="e">
        <f t="shared" si="237"/>
        <v>#N/A</v>
      </c>
      <c r="AS300" s="85" t="e">
        <f t="shared" si="238"/>
        <v>#N/A</v>
      </c>
      <c r="AT300" s="85" t="e">
        <f t="shared" si="239"/>
        <v>#N/A</v>
      </c>
      <c r="AU300" s="85" t="e">
        <f t="shared" si="248"/>
        <v>#VALUE!</v>
      </c>
      <c r="AV300" s="85" t="e">
        <f t="shared" si="249"/>
        <v>#VALUE!</v>
      </c>
      <c r="AW300" s="85" t="e">
        <f t="shared" si="250"/>
        <v>#VALUE!</v>
      </c>
      <c r="AX300" s="25" t="e">
        <f t="shared" si="251"/>
        <v>#VALUE!</v>
      </c>
      <c r="AY300" s="25">
        <f t="shared" si="212"/>
        <v>1.0169999999999999</v>
      </c>
      <c r="AZ300" s="55" t="e">
        <f t="shared" si="252"/>
        <v>#DIV/0!</v>
      </c>
    </row>
    <row r="301" spans="3:52">
      <c r="C301" s="4"/>
      <c r="D301" s="4"/>
      <c r="E301" s="4"/>
      <c r="F301" s="4"/>
      <c r="G301" s="55">
        <f t="shared" si="213"/>
        <v>-1.1208741258741391E-2</v>
      </c>
      <c r="H301" s="26"/>
      <c r="I301" s="25">
        <f>'Randament Mammo'!$I$18-4.5</f>
        <v>61.5</v>
      </c>
      <c r="J301" s="26"/>
      <c r="K301" s="25">
        <f t="shared" si="240"/>
        <v>0</v>
      </c>
      <c r="L301" s="25" t="e">
        <f>VLOOKUP(E301,'Tabele aux MGD'!B291:F301,IF(_CTF="Mo/Mo",2,IF(_CTF="Mo/Rh",3,IF(_CTF="Rh/Rh",4,5))),0)</f>
        <v>#N/A</v>
      </c>
      <c r="M301" s="25" t="e">
        <f t="shared" si="214"/>
        <v>#N/A</v>
      </c>
      <c r="N301" s="25" t="e">
        <f t="shared" si="215"/>
        <v>#N/A</v>
      </c>
      <c r="O301" s="25" t="e">
        <f t="shared" si="216"/>
        <v>#N/A</v>
      </c>
      <c r="P301" s="25" t="e">
        <f t="shared" si="217"/>
        <v>#N/A</v>
      </c>
      <c r="Q301" s="25" t="e">
        <f t="shared" si="218"/>
        <v>#N/A</v>
      </c>
      <c r="R301" s="25" t="e">
        <f t="shared" si="219"/>
        <v>#N/A</v>
      </c>
      <c r="S301" s="25" t="e">
        <f t="shared" si="220"/>
        <v>#N/A</v>
      </c>
      <c r="T301" s="25" t="e">
        <f t="shared" si="221"/>
        <v>#N/A</v>
      </c>
      <c r="U301" s="25" t="e">
        <f t="shared" si="241"/>
        <v>#VALUE!</v>
      </c>
      <c r="V301" s="25" t="e">
        <f t="shared" si="242"/>
        <v>#VALUE!</v>
      </c>
      <c r="W301" s="25" t="e">
        <f t="shared" si="243"/>
        <v>#VALUE!</v>
      </c>
      <c r="X301" s="26"/>
      <c r="Y301" s="85" t="e">
        <f t="shared" si="222"/>
        <v>#N/A</v>
      </c>
      <c r="Z301" s="85" t="e">
        <f t="shared" si="223"/>
        <v>#N/A</v>
      </c>
      <c r="AA301" s="85" t="e">
        <f t="shared" si="224"/>
        <v>#N/A</v>
      </c>
      <c r="AB301" s="85" t="e">
        <f t="shared" si="225"/>
        <v>#N/A</v>
      </c>
      <c r="AC301" s="85" t="e">
        <f t="shared" si="226"/>
        <v>#N/A</v>
      </c>
      <c r="AD301" s="85" t="e">
        <f t="shared" si="227"/>
        <v>#N/A</v>
      </c>
      <c r="AE301" s="85" t="e">
        <f t="shared" si="228"/>
        <v>#N/A</v>
      </c>
      <c r="AF301" s="85" t="e">
        <f t="shared" si="229"/>
        <v>#N/A</v>
      </c>
      <c r="AG301" s="85" t="e">
        <f t="shared" si="230"/>
        <v>#N/A</v>
      </c>
      <c r="AH301" s="85" t="e">
        <f t="shared" si="231"/>
        <v>#N/A</v>
      </c>
      <c r="AI301" s="85" t="e">
        <f t="shared" si="232"/>
        <v>#N/A</v>
      </c>
      <c r="AJ301" s="85" t="e">
        <f t="shared" si="233"/>
        <v>#N/A</v>
      </c>
      <c r="AK301" s="85" t="e">
        <f t="shared" si="244"/>
        <v>#VALUE!</v>
      </c>
      <c r="AL301" s="85" t="e">
        <f t="shared" si="245"/>
        <v>#VALUE!</v>
      </c>
      <c r="AM301" s="85" t="e">
        <f t="shared" si="246"/>
        <v>#VALUE!</v>
      </c>
      <c r="AN301" s="85" t="e">
        <f t="shared" si="247"/>
        <v>#N/A</v>
      </c>
      <c r="AO301" s="85" t="e">
        <f t="shared" si="234"/>
        <v>#N/A</v>
      </c>
      <c r="AP301" s="85" t="e">
        <f t="shared" si="235"/>
        <v>#N/A</v>
      </c>
      <c r="AQ301" s="85" t="e">
        <f t="shared" si="236"/>
        <v>#N/A</v>
      </c>
      <c r="AR301" s="85" t="e">
        <f t="shared" si="237"/>
        <v>#N/A</v>
      </c>
      <c r="AS301" s="85" t="e">
        <f t="shared" si="238"/>
        <v>#N/A</v>
      </c>
      <c r="AT301" s="85" t="e">
        <f t="shared" si="239"/>
        <v>#N/A</v>
      </c>
      <c r="AU301" s="85" t="e">
        <f t="shared" si="248"/>
        <v>#VALUE!</v>
      </c>
      <c r="AV301" s="85" t="e">
        <f t="shared" si="249"/>
        <v>#VALUE!</v>
      </c>
      <c r="AW301" s="85" t="e">
        <f t="shared" si="250"/>
        <v>#VALUE!</v>
      </c>
      <c r="AX301" s="25" t="e">
        <f t="shared" si="251"/>
        <v>#VALUE!</v>
      </c>
      <c r="AY301" s="25">
        <f t="shared" si="212"/>
        <v>1.0169999999999999</v>
      </c>
      <c r="AZ301" s="55" t="e">
        <f t="shared" si="252"/>
        <v>#DIV/0!</v>
      </c>
    </row>
    <row r="302" spans="3:52">
      <c r="C302" s="4"/>
      <c r="D302" s="4"/>
      <c r="E302" s="4"/>
      <c r="F302" s="4"/>
      <c r="G302" s="55">
        <f t="shared" si="213"/>
        <v>-1.1208741258741391E-2</v>
      </c>
      <c r="H302" s="26"/>
      <c r="I302" s="25">
        <f>'Randament Mammo'!$I$18-4.5</f>
        <v>61.5</v>
      </c>
      <c r="J302" s="26"/>
      <c r="K302" s="25">
        <f t="shared" si="240"/>
        <v>0</v>
      </c>
      <c r="L302" s="25" t="e">
        <f>VLOOKUP(E302,'Tabele aux MGD'!B292:F302,IF(_CTF="Mo/Mo",2,IF(_CTF="Mo/Rh",3,IF(_CTF="Rh/Rh",4,5))),0)</f>
        <v>#N/A</v>
      </c>
      <c r="M302" s="25" t="e">
        <f t="shared" si="214"/>
        <v>#N/A</v>
      </c>
      <c r="N302" s="25" t="e">
        <f t="shared" si="215"/>
        <v>#N/A</v>
      </c>
      <c r="O302" s="25" t="e">
        <f t="shared" si="216"/>
        <v>#N/A</v>
      </c>
      <c r="P302" s="25" t="e">
        <f t="shared" si="217"/>
        <v>#N/A</v>
      </c>
      <c r="Q302" s="25" t="e">
        <f t="shared" si="218"/>
        <v>#N/A</v>
      </c>
      <c r="R302" s="25" t="e">
        <f t="shared" si="219"/>
        <v>#N/A</v>
      </c>
      <c r="S302" s="25" t="e">
        <f t="shared" si="220"/>
        <v>#N/A</v>
      </c>
      <c r="T302" s="25" t="e">
        <f t="shared" si="221"/>
        <v>#N/A</v>
      </c>
      <c r="U302" s="25" t="e">
        <f t="shared" si="241"/>
        <v>#VALUE!</v>
      </c>
      <c r="V302" s="25" t="e">
        <f t="shared" si="242"/>
        <v>#VALUE!</v>
      </c>
      <c r="W302" s="25" t="e">
        <f t="shared" si="243"/>
        <v>#VALUE!</v>
      </c>
      <c r="X302" s="26"/>
      <c r="Y302" s="85" t="e">
        <f t="shared" si="222"/>
        <v>#N/A</v>
      </c>
      <c r="Z302" s="85" t="e">
        <f t="shared" si="223"/>
        <v>#N/A</v>
      </c>
      <c r="AA302" s="85" t="e">
        <f t="shared" si="224"/>
        <v>#N/A</v>
      </c>
      <c r="AB302" s="85" t="e">
        <f t="shared" si="225"/>
        <v>#N/A</v>
      </c>
      <c r="AC302" s="85" t="e">
        <f t="shared" si="226"/>
        <v>#N/A</v>
      </c>
      <c r="AD302" s="85" t="e">
        <f t="shared" si="227"/>
        <v>#N/A</v>
      </c>
      <c r="AE302" s="85" t="e">
        <f t="shared" si="228"/>
        <v>#N/A</v>
      </c>
      <c r="AF302" s="85" t="e">
        <f t="shared" si="229"/>
        <v>#N/A</v>
      </c>
      <c r="AG302" s="85" t="e">
        <f t="shared" si="230"/>
        <v>#N/A</v>
      </c>
      <c r="AH302" s="85" t="e">
        <f t="shared" si="231"/>
        <v>#N/A</v>
      </c>
      <c r="AI302" s="85" t="e">
        <f t="shared" si="232"/>
        <v>#N/A</v>
      </c>
      <c r="AJ302" s="85" t="e">
        <f t="shared" si="233"/>
        <v>#N/A</v>
      </c>
      <c r="AK302" s="85" t="e">
        <f t="shared" si="244"/>
        <v>#VALUE!</v>
      </c>
      <c r="AL302" s="85" t="e">
        <f t="shared" si="245"/>
        <v>#VALUE!</v>
      </c>
      <c r="AM302" s="85" t="e">
        <f t="shared" si="246"/>
        <v>#VALUE!</v>
      </c>
      <c r="AN302" s="85" t="e">
        <f t="shared" si="247"/>
        <v>#N/A</v>
      </c>
      <c r="AO302" s="85" t="e">
        <f t="shared" si="234"/>
        <v>#N/A</v>
      </c>
      <c r="AP302" s="85" t="e">
        <f t="shared" si="235"/>
        <v>#N/A</v>
      </c>
      <c r="AQ302" s="85" t="e">
        <f t="shared" si="236"/>
        <v>#N/A</v>
      </c>
      <c r="AR302" s="85" t="e">
        <f t="shared" si="237"/>
        <v>#N/A</v>
      </c>
      <c r="AS302" s="85" t="e">
        <f t="shared" si="238"/>
        <v>#N/A</v>
      </c>
      <c r="AT302" s="85" t="e">
        <f t="shared" si="239"/>
        <v>#N/A</v>
      </c>
      <c r="AU302" s="85" t="e">
        <f t="shared" si="248"/>
        <v>#VALUE!</v>
      </c>
      <c r="AV302" s="85" t="e">
        <f t="shared" si="249"/>
        <v>#VALUE!</v>
      </c>
      <c r="AW302" s="85" t="e">
        <f t="shared" si="250"/>
        <v>#VALUE!</v>
      </c>
      <c r="AX302" s="25" t="e">
        <f t="shared" si="251"/>
        <v>#VALUE!</v>
      </c>
      <c r="AY302" s="25">
        <f t="shared" si="212"/>
        <v>1.0169999999999999</v>
      </c>
      <c r="AZ302" s="55" t="e">
        <f t="shared" si="252"/>
        <v>#DIV/0!</v>
      </c>
    </row>
    <row r="303" spans="3:52">
      <c r="C303" s="4"/>
      <c r="D303" s="4"/>
      <c r="E303" s="4"/>
      <c r="F303" s="4"/>
      <c r="G303" s="55">
        <f t="shared" si="213"/>
        <v>-1.1208741258741391E-2</v>
      </c>
      <c r="H303" s="26"/>
      <c r="I303" s="25">
        <f>'Randament Mammo'!$I$18-4.5</f>
        <v>61.5</v>
      </c>
      <c r="J303" s="26"/>
      <c r="K303" s="25">
        <f t="shared" si="240"/>
        <v>0</v>
      </c>
      <c r="L303" s="25" t="e">
        <f>VLOOKUP(E303,'Tabele aux MGD'!B293:F303,IF(_CTF="Mo/Mo",2,IF(_CTF="Mo/Rh",3,IF(_CTF="Rh/Rh",4,5))),0)</f>
        <v>#N/A</v>
      </c>
      <c r="M303" s="25" t="e">
        <f t="shared" si="214"/>
        <v>#N/A</v>
      </c>
      <c r="N303" s="25" t="e">
        <f t="shared" si="215"/>
        <v>#N/A</v>
      </c>
      <c r="O303" s="25" t="e">
        <f t="shared" si="216"/>
        <v>#N/A</v>
      </c>
      <c r="P303" s="25" t="e">
        <f t="shared" si="217"/>
        <v>#N/A</v>
      </c>
      <c r="Q303" s="25" t="e">
        <f t="shared" si="218"/>
        <v>#N/A</v>
      </c>
      <c r="R303" s="25" t="e">
        <f t="shared" si="219"/>
        <v>#N/A</v>
      </c>
      <c r="S303" s="25" t="e">
        <f t="shared" si="220"/>
        <v>#N/A</v>
      </c>
      <c r="T303" s="25" t="e">
        <f t="shared" si="221"/>
        <v>#N/A</v>
      </c>
      <c r="U303" s="25" t="e">
        <f t="shared" si="241"/>
        <v>#VALUE!</v>
      </c>
      <c r="V303" s="25" t="e">
        <f t="shared" si="242"/>
        <v>#VALUE!</v>
      </c>
      <c r="W303" s="25" t="e">
        <f t="shared" si="243"/>
        <v>#VALUE!</v>
      </c>
      <c r="X303" s="26"/>
      <c r="Y303" s="85" t="e">
        <f t="shared" si="222"/>
        <v>#N/A</v>
      </c>
      <c r="Z303" s="85" t="e">
        <f t="shared" si="223"/>
        <v>#N/A</v>
      </c>
      <c r="AA303" s="85" t="e">
        <f t="shared" si="224"/>
        <v>#N/A</v>
      </c>
      <c r="AB303" s="85" t="e">
        <f t="shared" si="225"/>
        <v>#N/A</v>
      </c>
      <c r="AC303" s="85" t="e">
        <f t="shared" si="226"/>
        <v>#N/A</v>
      </c>
      <c r="AD303" s="85" t="e">
        <f t="shared" si="227"/>
        <v>#N/A</v>
      </c>
      <c r="AE303" s="85" t="e">
        <f t="shared" si="228"/>
        <v>#N/A</v>
      </c>
      <c r="AF303" s="85" t="e">
        <f t="shared" si="229"/>
        <v>#N/A</v>
      </c>
      <c r="AG303" s="85" t="e">
        <f t="shared" si="230"/>
        <v>#N/A</v>
      </c>
      <c r="AH303" s="85" t="e">
        <f t="shared" si="231"/>
        <v>#N/A</v>
      </c>
      <c r="AI303" s="85" t="e">
        <f t="shared" si="232"/>
        <v>#N/A</v>
      </c>
      <c r="AJ303" s="85" t="e">
        <f t="shared" si="233"/>
        <v>#N/A</v>
      </c>
      <c r="AK303" s="85" t="e">
        <f t="shared" si="244"/>
        <v>#VALUE!</v>
      </c>
      <c r="AL303" s="85" t="e">
        <f t="shared" si="245"/>
        <v>#VALUE!</v>
      </c>
      <c r="AM303" s="85" t="e">
        <f t="shared" si="246"/>
        <v>#VALUE!</v>
      </c>
      <c r="AN303" s="85" t="e">
        <f t="shared" si="247"/>
        <v>#N/A</v>
      </c>
      <c r="AO303" s="85" t="e">
        <f t="shared" si="234"/>
        <v>#N/A</v>
      </c>
      <c r="AP303" s="85" t="e">
        <f t="shared" si="235"/>
        <v>#N/A</v>
      </c>
      <c r="AQ303" s="85" t="e">
        <f t="shared" si="236"/>
        <v>#N/A</v>
      </c>
      <c r="AR303" s="85" t="e">
        <f t="shared" si="237"/>
        <v>#N/A</v>
      </c>
      <c r="AS303" s="85" t="e">
        <f t="shared" si="238"/>
        <v>#N/A</v>
      </c>
      <c r="AT303" s="85" t="e">
        <f t="shared" si="239"/>
        <v>#N/A</v>
      </c>
      <c r="AU303" s="85" t="e">
        <f t="shared" si="248"/>
        <v>#VALUE!</v>
      </c>
      <c r="AV303" s="85" t="e">
        <f t="shared" si="249"/>
        <v>#VALUE!</v>
      </c>
      <c r="AW303" s="85" t="e">
        <f t="shared" si="250"/>
        <v>#VALUE!</v>
      </c>
      <c r="AX303" s="25" t="e">
        <f t="shared" si="251"/>
        <v>#VALUE!</v>
      </c>
      <c r="AY303" s="25">
        <f t="shared" si="212"/>
        <v>1.0169999999999999</v>
      </c>
      <c r="AZ303" s="55" t="e">
        <f t="shared" si="252"/>
        <v>#DIV/0!</v>
      </c>
    </row>
    <row r="304" spans="3:52">
      <c r="C304" s="4"/>
      <c r="D304" s="4"/>
      <c r="E304" s="4"/>
      <c r="F304" s="4"/>
      <c r="G304" s="55">
        <f t="shared" si="213"/>
        <v>-1.1208741258741391E-2</v>
      </c>
      <c r="H304" s="26"/>
      <c r="I304" s="25">
        <f>'Randament Mammo'!$I$18-4.5</f>
        <v>61.5</v>
      </c>
      <c r="J304" s="26"/>
      <c r="K304" s="25">
        <f t="shared" si="240"/>
        <v>0</v>
      </c>
      <c r="L304" s="25" t="e">
        <f>VLOOKUP(E304,'Tabele aux MGD'!B294:F304,IF(_CTF="Mo/Mo",2,IF(_CTF="Mo/Rh",3,IF(_CTF="Rh/Rh",4,5))),0)</f>
        <v>#N/A</v>
      </c>
      <c r="M304" s="25" t="e">
        <f t="shared" si="214"/>
        <v>#N/A</v>
      </c>
      <c r="N304" s="25" t="e">
        <f t="shared" si="215"/>
        <v>#N/A</v>
      </c>
      <c r="O304" s="25" t="e">
        <f t="shared" si="216"/>
        <v>#N/A</v>
      </c>
      <c r="P304" s="25" t="e">
        <f t="shared" si="217"/>
        <v>#N/A</v>
      </c>
      <c r="Q304" s="25" t="e">
        <f t="shared" si="218"/>
        <v>#N/A</v>
      </c>
      <c r="R304" s="25" t="e">
        <f t="shared" si="219"/>
        <v>#N/A</v>
      </c>
      <c r="S304" s="25" t="e">
        <f t="shared" si="220"/>
        <v>#N/A</v>
      </c>
      <c r="T304" s="25" t="e">
        <f t="shared" si="221"/>
        <v>#N/A</v>
      </c>
      <c r="U304" s="25" t="e">
        <f t="shared" si="241"/>
        <v>#VALUE!</v>
      </c>
      <c r="V304" s="25" t="e">
        <f t="shared" si="242"/>
        <v>#VALUE!</v>
      </c>
      <c r="W304" s="25" t="e">
        <f t="shared" si="243"/>
        <v>#VALUE!</v>
      </c>
      <c r="X304" s="26"/>
      <c r="Y304" s="85" t="e">
        <f t="shared" si="222"/>
        <v>#N/A</v>
      </c>
      <c r="Z304" s="85" t="e">
        <f t="shared" si="223"/>
        <v>#N/A</v>
      </c>
      <c r="AA304" s="85" t="e">
        <f t="shared" si="224"/>
        <v>#N/A</v>
      </c>
      <c r="AB304" s="85" t="e">
        <f t="shared" si="225"/>
        <v>#N/A</v>
      </c>
      <c r="AC304" s="85" t="e">
        <f t="shared" si="226"/>
        <v>#N/A</v>
      </c>
      <c r="AD304" s="85" t="e">
        <f t="shared" si="227"/>
        <v>#N/A</v>
      </c>
      <c r="AE304" s="85" t="e">
        <f t="shared" si="228"/>
        <v>#N/A</v>
      </c>
      <c r="AF304" s="85" t="e">
        <f t="shared" si="229"/>
        <v>#N/A</v>
      </c>
      <c r="AG304" s="85" t="e">
        <f t="shared" si="230"/>
        <v>#N/A</v>
      </c>
      <c r="AH304" s="85" t="e">
        <f t="shared" si="231"/>
        <v>#N/A</v>
      </c>
      <c r="AI304" s="85" t="e">
        <f t="shared" si="232"/>
        <v>#N/A</v>
      </c>
      <c r="AJ304" s="85" t="e">
        <f t="shared" si="233"/>
        <v>#N/A</v>
      </c>
      <c r="AK304" s="85" t="e">
        <f t="shared" si="244"/>
        <v>#VALUE!</v>
      </c>
      <c r="AL304" s="85" t="e">
        <f t="shared" si="245"/>
        <v>#VALUE!</v>
      </c>
      <c r="AM304" s="85" t="e">
        <f t="shared" si="246"/>
        <v>#VALUE!</v>
      </c>
      <c r="AN304" s="85" t="e">
        <f t="shared" si="247"/>
        <v>#N/A</v>
      </c>
      <c r="AO304" s="85" t="e">
        <f t="shared" si="234"/>
        <v>#N/A</v>
      </c>
      <c r="AP304" s="85" t="e">
        <f t="shared" si="235"/>
        <v>#N/A</v>
      </c>
      <c r="AQ304" s="85" t="e">
        <f t="shared" si="236"/>
        <v>#N/A</v>
      </c>
      <c r="AR304" s="85" t="e">
        <f t="shared" si="237"/>
        <v>#N/A</v>
      </c>
      <c r="AS304" s="85" t="e">
        <f t="shared" si="238"/>
        <v>#N/A</v>
      </c>
      <c r="AT304" s="85" t="e">
        <f t="shared" si="239"/>
        <v>#N/A</v>
      </c>
      <c r="AU304" s="85" t="e">
        <f t="shared" si="248"/>
        <v>#VALUE!</v>
      </c>
      <c r="AV304" s="85" t="e">
        <f t="shared" si="249"/>
        <v>#VALUE!</v>
      </c>
      <c r="AW304" s="85" t="e">
        <f t="shared" si="250"/>
        <v>#VALUE!</v>
      </c>
      <c r="AX304" s="25" t="e">
        <f t="shared" si="251"/>
        <v>#VALUE!</v>
      </c>
      <c r="AY304" s="25">
        <f t="shared" si="212"/>
        <v>1.0169999999999999</v>
      </c>
      <c r="AZ304" s="55" t="e">
        <f t="shared" si="252"/>
        <v>#DIV/0!</v>
      </c>
    </row>
    <row r="305" spans="3:52">
      <c r="C305" s="4"/>
      <c r="D305" s="4"/>
      <c r="E305" s="4"/>
      <c r="F305" s="4"/>
      <c r="G305" s="55">
        <f t="shared" si="213"/>
        <v>-1.1208741258741391E-2</v>
      </c>
      <c r="H305" s="26"/>
      <c r="I305" s="25">
        <f>'Randament Mammo'!$I$18-4.5</f>
        <v>61.5</v>
      </c>
      <c r="J305" s="26"/>
      <c r="K305" s="25">
        <f t="shared" si="240"/>
        <v>0</v>
      </c>
      <c r="L305" s="25" t="e">
        <f>VLOOKUP(E305,'Tabele aux MGD'!B295:F305,IF(_CTF="Mo/Mo",2,IF(_CTF="Mo/Rh",3,IF(_CTF="Rh/Rh",4,5))),0)</f>
        <v>#N/A</v>
      </c>
      <c r="M305" s="25" t="e">
        <f t="shared" si="214"/>
        <v>#N/A</v>
      </c>
      <c r="N305" s="25" t="e">
        <f t="shared" si="215"/>
        <v>#N/A</v>
      </c>
      <c r="O305" s="25" t="e">
        <f t="shared" si="216"/>
        <v>#N/A</v>
      </c>
      <c r="P305" s="25" t="e">
        <f t="shared" si="217"/>
        <v>#N/A</v>
      </c>
      <c r="Q305" s="25" t="e">
        <f t="shared" si="218"/>
        <v>#N/A</v>
      </c>
      <c r="R305" s="25" t="e">
        <f t="shared" si="219"/>
        <v>#N/A</v>
      </c>
      <c r="S305" s="25" t="e">
        <f t="shared" si="220"/>
        <v>#N/A</v>
      </c>
      <c r="T305" s="25" t="e">
        <f t="shared" si="221"/>
        <v>#N/A</v>
      </c>
      <c r="U305" s="25" t="e">
        <f t="shared" si="241"/>
        <v>#VALUE!</v>
      </c>
      <c r="V305" s="25" t="e">
        <f t="shared" si="242"/>
        <v>#VALUE!</v>
      </c>
      <c r="W305" s="25" t="e">
        <f t="shared" si="243"/>
        <v>#VALUE!</v>
      </c>
      <c r="X305" s="26"/>
      <c r="Y305" s="85" t="e">
        <f t="shared" si="222"/>
        <v>#N/A</v>
      </c>
      <c r="Z305" s="85" t="e">
        <f t="shared" si="223"/>
        <v>#N/A</v>
      </c>
      <c r="AA305" s="85" t="e">
        <f t="shared" si="224"/>
        <v>#N/A</v>
      </c>
      <c r="AB305" s="85" t="e">
        <f t="shared" si="225"/>
        <v>#N/A</v>
      </c>
      <c r="AC305" s="85" t="e">
        <f t="shared" si="226"/>
        <v>#N/A</v>
      </c>
      <c r="AD305" s="85" t="e">
        <f t="shared" si="227"/>
        <v>#N/A</v>
      </c>
      <c r="AE305" s="85" t="e">
        <f t="shared" si="228"/>
        <v>#N/A</v>
      </c>
      <c r="AF305" s="85" t="e">
        <f t="shared" si="229"/>
        <v>#N/A</v>
      </c>
      <c r="AG305" s="85" t="e">
        <f t="shared" si="230"/>
        <v>#N/A</v>
      </c>
      <c r="AH305" s="85" t="e">
        <f t="shared" si="231"/>
        <v>#N/A</v>
      </c>
      <c r="AI305" s="85" t="e">
        <f t="shared" si="232"/>
        <v>#N/A</v>
      </c>
      <c r="AJ305" s="85" t="e">
        <f t="shared" si="233"/>
        <v>#N/A</v>
      </c>
      <c r="AK305" s="85" t="e">
        <f t="shared" si="244"/>
        <v>#VALUE!</v>
      </c>
      <c r="AL305" s="85" t="e">
        <f t="shared" si="245"/>
        <v>#VALUE!</v>
      </c>
      <c r="AM305" s="85" t="e">
        <f t="shared" si="246"/>
        <v>#VALUE!</v>
      </c>
      <c r="AN305" s="85" t="e">
        <f t="shared" si="247"/>
        <v>#N/A</v>
      </c>
      <c r="AO305" s="85" t="e">
        <f t="shared" si="234"/>
        <v>#N/A</v>
      </c>
      <c r="AP305" s="85" t="e">
        <f t="shared" si="235"/>
        <v>#N/A</v>
      </c>
      <c r="AQ305" s="85" t="e">
        <f t="shared" si="236"/>
        <v>#N/A</v>
      </c>
      <c r="AR305" s="85" t="e">
        <f t="shared" si="237"/>
        <v>#N/A</v>
      </c>
      <c r="AS305" s="85" t="e">
        <f t="shared" si="238"/>
        <v>#N/A</v>
      </c>
      <c r="AT305" s="85" t="e">
        <f t="shared" si="239"/>
        <v>#N/A</v>
      </c>
      <c r="AU305" s="85" t="e">
        <f t="shared" si="248"/>
        <v>#VALUE!</v>
      </c>
      <c r="AV305" s="85" t="e">
        <f t="shared" si="249"/>
        <v>#VALUE!</v>
      </c>
      <c r="AW305" s="85" t="e">
        <f t="shared" si="250"/>
        <v>#VALUE!</v>
      </c>
      <c r="AX305" s="25" t="e">
        <f t="shared" si="251"/>
        <v>#VALUE!</v>
      </c>
      <c r="AY305" s="25">
        <f t="shared" si="212"/>
        <v>1.0169999999999999</v>
      </c>
      <c r="AZ305" s="55" t="e">
        <f t="shared" si="252"/>
        <v>#DIV/0!</v>
      </c>
    </row>
    <row r="306" spans="3:52">
      <c r="C306" s="4"/>
      <c r="D306" s="4"/>
      <c r="E306" s="4"/>
      <c r="F306" s="4"/>
      <c r="G306" s="55">
        <f t="shared" si="213"/>
        <v>-1.1208741258741391E-2</v>
      </c>
      <c r="H306" s="26"/>
      <c r="I306" s="25">
        <f>'Randament Mammo'!$I$18-4.5</f>
        <v>61.5</v>
      </c>
      <c r="J306" s="26"/>
      <c r="K306" s="25">
        <f t="shared" si="240"/>
        <v>0</v>
      </c>
      <c r="L306" s="25" t="e">
        <f>VLOOKUP(E306,'Tabele aux MGD'!B296:F306,IF(_CTF="Mo/Mo",2,IF(_CTF="Mo/Rh",3,IF(_CTF="Rh/Rh",4,5))),0)</f>
        <v>#N/A</v>
      </c>
      <c r="M306" s="25" t="e">
        <f t="shared" si="214"/>
        <v>#N/A</v>
      </c>
      <c r="N306" s="25" t="e">
        <f t="shared" si="215"/>
        <v>#N/A</v>
      </c>
      <c r="O306" s="25" t="e">
        <f t="shared" si="216"/>
        <v>#N/A</v>
      </c>
      <c r="P306" s="25" t="e">
        <f t="shared" si="217"/>
        <v>#N/A</v>
      </c>
      <c r="Q306" s="25" t="e">
        <f t="shared" si="218"/>
        <v>#N/A</v>
      </c>
      <c r="R306" s="25" t="e">
        <f t="shared" si="219"/>
        <v>#N/A</v>
      </c>
      <c r="S306" s="25" t="e">
        <f t="shared" si="220"/>
        <v>#N/A</v>
      </c>
      <c r="T306" s="25" t="e">
        <f t="shared" si="221"/>
        <v>#N/A</v>
      </c>
      <c r="U306" s="25" t="e">
        <f t="shared" si="241"/>
        <v>#VALUE!</v>
      </c>
      <c r="V306" s="25" t="e">
        <f t="shared" si="242"/>
        <v>#VALUE!</v>
      </c>
      <c r="W306" s="25" t="e">
        <f t="shared" si="243"/>
        <v>#VALUE!</v>
      </c>
      <c r="X306" s="26"/>
      <c r="Y306" s="85" t="e">
        <f t="shared" si="222"/>
        <v>#N/A</v>
      </c>
      <c r="Z306" s="85" t="e">
        <f t="shared" si="223"/>
        <v>#N/A</v>
      </c>
      <c r="AA306" s="85" t="e">
        <f t="shared" si="224"/>
        <v>#N/A</v>
      </c>
      <c r="AB306" s="85" t="e">
        <f t="shared" si="225"/>
        <v>#N/A</v>
      </c>
      <c r="AC306" s="85" t="e">
        <f t="shared" si="226"/>
        <v>#N/A</v>
      </c>
      <c r="AD306" s="85" t="e">
        <f t="shared" si="227"/>
        <v>#N/A</v>
      </c>
      <c r="AE306" s="85" t="e">
        <f t="shared" si="228"/>
        <v>#N/A</v>
      </c>
      <c r="AF306" s="85" t="e">
        <f t="shared" si="229"/>
        <v>#N/A</v>
      </c>
      <c r="AG306" s="85" t="e">
        <f t="shared" si="230"/>
        <v>#N/A</v>
      </c>
      <c r="AH306" s="85" t="e">
        <f t="shared" si="231"/>
        <v>#N/A</v>
      </c>
      <c r="AI306" s="85" t="e">
        <f t="shared" si="232"/>
        <v>#N/A</v>
      </c>
      <c r="AJ306" s="85" t="e">
        <f t="shared" si="233"/>
        <v>#N/A</v>
      </c>
      <c r="AK306" s="85" t="e">
        <f t="shared" si="244"/>
        <v>#VALUE!</v>
      </c>
      <c r="AL306" s="85" t="e">
        <f t="shared" si="245"/>
        <v>#VALUE!</v>
      </c>
      <c r="AM306" s="85" t="e">
        <f t="shared" si="246"/>
        <v>#VALUE!</v>
      </c>
      <c r="AN306" s="85" t="e">
        <f t="shared" si="247"/>
        <v>#N/A</v>
      </c>
      <c r="AO306" s="85" t="e">
        <f t="shared" si="234"/>
        <v>#N/A</v>
      </c>
      <c r="AP306" s="85" t="e">
        <f t="shared" si="235"/>
        <v>#N/A</v>
      </c>
      <c r="AQ306" s="85" t="e">
        <f t="shared" si="236"/>
        <v>#N/A</v>
      </c>
      <c r="AR306" s="85" t="e">
        <f t="shared" si="237"/>
        <v>#N/A</v>
      </c>
      <c r="AS306" s="85" t="e">
        <f t="shared" si="238"/>
        <v>#N/A</v>
      </c>
      <c r="AT306" s="85" t="e">
        <f t="shared" si="239"/>
        <v>#N/A</v>
      </c>
      <c r="AU306" s="85" t="e">
        <f t="shared" si="248"/>
        <v>#VALUE!</v>
      </c>
      <c r="AV306" s="85" t="e">
        <f t="shared" si="249"/>
        <v>#VALUE!</v>
      </c>
      <c r="AW306" s="85" t="e">
        <f t="shared" si="250"/>
        <v>#VALUE!</v>
      </c>
      <c r="AX306" s="25" t="e">
        <f t="shared" si="251"/>
        <v>#VALUE!</v>
      </c>
      <c r="AY306" s="25">
        <f t="shared" si="212"/>
        <v>1.0169999999999999</v>
      </c>
      <c r="AZ306" s="55" t="e">
        <f t="shared" si="252"/>
        <v>#DIV/0!</v>
      </c>
    </row>
    <row r="307" spans="3:52">
      <c r="C307" s="4"/>
      <c r="D307" s="4"/>
      <c r="E307" s="4"/>
      <c r="F307" s="4"/>
      <c r="G307" s="55">
        <f t="shared" si="213"/>
        <v>-1.1208741258741391E-2</v>
      </c>
      <c r="H307" s="26"/>
      <c r="I307" s="25">
        <f>'Randament Mammo'!$I$18-4.5</f>
        <v>61.5</v>
      </c>
      <c r="J307" s="26"/>
      <c r="K307" s="25">
        <f t="shared" si="240"/>
        <v>0</v>
      </c>
      <c r="L307" s="25" t="e">
        <f>VLOOKUP(E307,'Tabele aux MGD'!B297:F307,IF(_CTF="Mo/Mo",2,IF(_CTF="Mo/Rh",3,IF(_CTF="Rh/Rh",4,5))),0)</f>
        <v>#N/A</v>
      </c>
      <c r="M307" s="25" t="e">
        <f t="shared" si="214"/>
        <v>#N/A</v>
      </c>
      <c r="N307" s="25" t="e">
        <f t="shared" si="215"/>
        <v>#N/A</v>
      </c>
      <c r="O307" s="25" t="e">
        <f t="shared" si="216"/>
        <v>#N/A</v>
      </c>
      <c r="P307" s="25" t="e">
        <f t="shared" si="217"/>
        <v>#N/A</v>
      </c>
      <c r="Q307" s="25" t="e">
        <f t="shared" si="218"/>
        <v>#N/A</v>
      </c>
      <c r="R307" s="25" t="e">
        <f t="shared" si="219"/>
        <v>#N/A</v>
      </c>
      <c r="S307" s="25" t="e">
        <f t="shared" si="220"/>
        <v>#N/A</v>
      </c>
      <c r="T307" s="25" t="e">
        <f t="shared" si="221"/>
        <v>#N/A</v>
      </c>
      <c r="U307" s="25" t="e">
        <f t="shared" si="241"/>
        <v>#VALUE!</v>
      </c>
      <c r="V307" s="25" t="e">
        <f t="shared" si="242"/>
        <v>#VALUE!</v>
      </c>
      <c r="W307" s="25" t="e">
        <f t="shared" si="243"/>
        <v>#VALUE!</v>
      </c>
      <c r="X307" s="26"/>
      <c r="Y307" s="85" t="e">
        <f t="shared" si="222"/>
        <v>#N/A</v>
      </c>
      <c r="Z307" s="85" t="e">
        <f t="shared" si="223"/>
        <v>#N/A</v>
      </c>
      <c r="AA307" s="85" t="e">
        <f t="shared" si="224"/>
        <v>#N/A</v>
      </c>
      <c r="AB307" s="85" t="e">
        <f t="shared" si="225"/>
        <v>#N/A</v>
      </c>
      <c r="AC307" s="85" t="e">
        <f t="shared" si="226"/>
        <v>#N/A</v>
      </c>
      <c r="AD307" s="85" t="e">
        <f t="shared" si="227"/>
        <v>#N/A</v>
      </c>
      <c r="AE307" s="85" t="e">
        <f t="shared" si="228"/>
        <v>#N/A</v>
      </c>
      <c r="AF307" s="85" t="e">
        <f t="shared" si="229"/>
        <v>#N/A</v>
      </c>
      <c r="AG307" s="85" t="e">
        <f t="shared" si="230"/>
        <v>#N/A</v>
      </c>
      <c r="AH307" s="85" t="e">
        <f t="shared" si="231"/>
        <v>#N/A</v>
      </c>
      <c r="AI307" s="85" t="e">
        <f t="shared" si="232"/>
        <v>#N/A</v>
      </c>
      <c r="AJ307" s="85" t="e">
        <f t="shared" si="233"/>
        <v>#N/A</v>
      </c>
      <c r="AK307" s="85" t="e">
        <f t="shared" si="244"/>
        <v>#VALUE!</v>
      </c>
      <c r="AL307" s="85" t="e">
        <f t="shared" si="245"/>
        <v>#VALUE!</v>
      </c>
      <c r="AM307" s="85" t="e">
        <f t="shared" si="246"/>
        <v>#VALUE!</v>
      </c>
      <c r="AN307" s="85" t="e">
        <f t="shared" si="247"/>
        <v>#N/A</v>
      </c>
      <c r="AO307" s="85" t="e">
        <f t="shared" si="234"/>
        <v>#N/A</v>
      </c>
      <c r="AP307" s="85" t="e">
        <f t="shared" si="235"/>
        <v>#N/A</v>
      </c>
      <c r="AQ307" s="85" t="e">
        <f t="shared" si="236"/>
        <v>#N/A</v>
      </c>
      <c r="AR307" s="85" t="e">
        <f t="shared" si="237"/>
        <v>#N/A</v>
      </c>
      <c r="AS307" s="85" t="e">
        <f t="shared" si="238"/>
        <v>#N/A</v>
      </c>
      <c r="AT307" s="85" t="e">
        <f t="shared" si="239"/>
        <v>#N/A</v>
      </c>
      <c r="AU307" s="85" t="e">
        <f t="shared" si="248"/>
        <v>#VALUE!</v>
      </c>
      <c r="AV307" s="85" t="e">
        <f t="shared" si="249"/>
        <v>#VALUE!</v>
      </c>
      <c r="AW307" s="85" t="e">
        <f t="shared" si="250"/>
        <v>#VALUE!</v>
      </c>
      <c r="AX307" s="25" t="e">
        <f t="shared" si="251"/>
        <v>#VALUE!</v>
      </c>
      <c r="AY307" s="25">
        <f t="shared" si="212"/>
        <v>1.0169999999999999</v>
      </c>
      <c r="AZ307" s="55" t="e">
        <f t="shared" si="252"/>
        <v>#DIV/0!</v>
      </c>
    </row>
    <row r="308" spans="3:52">
      <c r="C308" s="4"/>
      <c r="D308" s="4"/>
      <c r="E308" s="4"/>
      <c r="F308" s="4"/>
      <c r="G308" s="55">
        <f t="shared" si="213"/>
        <v>-1.1208741258741391E-2</v>
      </c>
      <c r="H308" s="26"/>
      <c r="I308" s="25">
        <f>'Randament Mammo'!$I$18-4.5</f>
        <v>61.5</v>
      </c>
      <c r="J308" s="26"/>
      <c r="K308" s="25">
        <f t="shared" si="240"/>
        <v>0</v>
      </c>
      <c r="L308" s="25" t="e">
        <f>VLOOKUP(E308,'Tabele aux MGD'!B298:F308,IF(_CTF="Mo/Mo",2,IF(_CTF="Mo/Rh",3,IF(_CTF="Rh/Rh",4,5))),0)</f>
        <v>#N/A</v>
      </c>
      <c r="M308" s="25" t="e">
        <f t="shared" si="214"/>
        <v>#N/A</v>
      </c>
      <c r="N308" s="25" t="e">
        <f t="shared" si="215"/>
        <v>#N/A</v>
      </c>
      <c r="O308" s="25" t="e">
        <f t="shared" si="216"/>
        <v>#N/A</v>
      </c>
      <c r="P308" s="25" t="e">
        <f t="shared" si="217"/>
        <v>#N/A</v>
      </c>
      <c r="Q308" s="25" t="e">
        <f t="shared" si="218"/>
        <v>#N/A</v>
      </c>
      <c r="R308" s="25" t="e">
        <f t="shared" si="219"/>
        <v>#N/A</v>
      </c>
      <c r="S308" s="25" t="e">
        <f t="shared" si="220"/>
        <v>#N/A</v>
      </c>
      <c r="T308" s="25" t="e">
        <f t="shared" si="221"/>
        <v>#N/A</v>
      </c>
      <c r="U308" s="25" t="e">
        <f t="shared" si="241"/>
        <v>#VALUE!</v>
      </c>
      <c r="V308" s="25" t="e">
        <f t="shared" si="242"/>
        <v>#VALUE!</v>
      </c>
      <c r="W308" s="25" t="e">
        <f t="shared" si="243"/>
        <v>#VALUE!</v>
      </c>
      <c r="X308" s="26"/>
      <c r="Y308" s="85" t="e">
        <f t="shared" si="222"/>
        <v>#N/A</v>
      </c>
      <c r="Z308" s="85" t="e">
        <f t="shared" si="223"/>
        <v>#N/A</v>
      </c>
      <c r="AA308" s="85" t="e">
        <f t="shared" si="224"/>
        <v>#N/A</v>
      </c>
      <c r="AB308" s="85" t="e">
        <f t="shared" si="225"/>
        <v>#N/A</v>
      </c>
      <c r="AC308" s="85" t="e">
        <f t="shared" si="226"/>
        <v>#N/A</v>
      </c>
      <c r="AD308" s="85" t="e">
        <f t="shared" si="227"/>
        <v>#N/A</v>
      </c>
      <c r="AE308" s="85" t="e">
        <f t="shared" si="228"/>
        <v>#N/A</v>
      </c>
      <c r="AF308" s="85" t="e">
        <f t="shared" si="229"/>
        <v>#N/A</v>
      </c>
      <c r="AG308" s="85" t="e">
        <f t="shared" si="230"/>
        <v>#N/A</v>
      </c>
      <c r="AH308" s="85" t="e">
        <f t="shared" si="231"/>
        <v>#N/A</v>
      </c>
      <c r="AI308" s="85" t="e">
        <f t="shared" si="232"/>
        <v>#N/A</v>
      </c>
      <c r="AJ308" s="85" t="e">
        <f t="shared" si="233"/>
        <v>#N/A</v>
      </c>
      <c r="AK308" s="85" t="e">
        <f t="shared" si="244"/>
        <v>#VALUE!</v>
      </c>
      <c r="AL308" s="85" t="e">
        <f t="shared" si="245"/>
        <v>#VALUE!</v>
      </c>
      <c r="AM308" s="85" t="e">
        <f t="shared" si="246"/>
        <v>#VALUE!</v>
      </c>
      <c r="AN308" s="85" t="e">
        <f t="shared" si="247"/>
        <v>#N/A</v>
      </c>
      <c r="AO308" s="85" t="e">
        <f t="shared" si="234"/>
        <v>#N/A</v>
      </c>
      <c r="AP308" s="85" t="e">
        <f t="shared" si="235"/>
        <v>#N/A</v>
      </c>
      <c r="AQ308" s="85" t="e">
        <f t="shared" si="236"/>
        <v>#N/A</v>
      </c>
      <c r="AR308" s="85" t="e">
        <f t="shared" si="237"/>
        <v>#N/A</v>
      </c>
      <c r="AS308" s="85" t="e">
        <f t="shared" si="238"/>
        <v>#N/A</v>
      </c>
      <c r="AT308" s="85" t="e">
        <f t="shared" si="239"/>
        <v>#N/A</v>
      </c>
      <c r="AU308" s="85" t="e">
        <f t="shared" si="248"/>
        <v>#VALUE!</v>
      </c>
      <c r="AV308" s="85" t="e">
        <f t="shared" si="249"/>
        <v>#VALUE!</v>
      </c>
      <c r="AW308" s="85" t="e">
        <f t="shared" si="250"/>
        <v>#VALUE!</v>
      </c>
      <c r="AX308" s="25" t="e">
        <f t="shared" si="251"/>
        <v>#VALUE!</v>
      </c>
      <c r="AY308" s="25">
        <f t="shared" si="212"/>
        <v>1.0169999999999999</v>
      </c>
      <c r="AZ308" s="55" t="e">
        <f t="shared" si="252"/>
        <v>#DIV/0!</v>
      </c>
    </row>
    <row r="309" spans="3:52">
      <c r="C309" s="4"/>
      <c r="D309" s="4"/>
      <c r="E309" s="4"/>
      <c r="F309" s="4"/>
      <c r="G309" s="55">
        <f t="shared" si="213"/>
        <v>-1.1208741258741391E-2</v>
      </c>
      <c r="H309" s="26"/>
      <c r="I309" s="25">
        <f>'Randament Mammo'!$I$18-4.5</f>
        <v>61.5</v>
      </c>
      <c r="J309" s="26"/>
      <c r="K309" s="25">
        <f t="shared" si="240"/>
        <v>0</v>
      </c>
      <c r="L309" s="25" t="e">
        <f>VLOOKUP(E309,'Tabele aux MGD'!B299:F309,IF(_CTF="Mo/Mo",2,IF(_CTF="Mo/Rh",3,IF(_CTF="Rh/Rh",4,5))),0)</f>
        <v>#N/A</v>
      </c>
      <c r="M309" s="25" t="e">
        <f t="shared" si="214"/>
        <v>#N/A</v>
      </c>
      <c r="N309" s="25" t="e">
        <f t="shared" si="215"/>
        <v>#N/A</v>
      </c>
      <c r="O309" s="25" t="e">
        <f t="shared" si="216"/>
        <v>#N/A</v>
      </c>
      <c r="P309" s="25" t="e">
        <f t="shared" si="217"/>
        <v>#N/A</v>
      </c>
      <c r="Q309" s="25" t="e">
        <f t="shared" si="218"/>
        <v>#N/A</v>
      </c>
      <c r="R309" s="25" t="e">
        <f t="shared" si="219"/>
        <v>#N/A</v>
      </c>
      <c r="S309" s="25" t="e">
        <f t="shared" si="220"/>
        <v>#N/A</v>
      </c>
      <c r="T309" s="25" t="e">
        <f t="shared" si="221"/>
        <v>#N/A</v>
      </c>
      <c r="U309" s="25" t="e">
        <f t="shared" si="241"/>
        <v>#VALUE!</v>
      </c>
      <c r="V309" s="25" t="e">
        <f t="shared" si="242"/>
        <v>#VALUE!</v>
      </c>
      <c r="W309" s="25" t="e">
        <f t="shared" si="243"/>
        <v>#VALUE!</v>
      </c>
      <c r="X309" s="26"/>
      <c r="Y309" s="85" t="e">
        <f t="shared" si="222"/>
        <v>#N/A</v>
      </c>
      <c r="Z309" s="85" t="e">
        <f t="shared" si="223"/>
        <v>#N/A</v>
      </c>
      <c r="AA309" s="85" t="e">
        <f t="shared" si="224"/>
        <v>#N/A</v>
      </c>
      <c r="AB309" s="85" t="e">
        <f t="shared" si="225"/>
        <v>#N/A</v>
      </c>
      <c r="AC309" s="85" t="e">
        <f t="shared" si="226"/>
        <v>#N/A</v>
      </c>
      <c r="AD309" s="85" t="e">
        <f t="shared" si="227"/>
        <v>#N/A</v>
      </c>
      <c r="AE309" s="85" t="e">
        <f t="shared" si="228"/>
        <v>#N/A</v>
      </c>
      <c r="AF309" s="85" t="e">
        <f t="shared" si="229"/>
        <v>#N/A</v>
      </c>
      <c r="AG309" s="85" t="e">
        <f t="shared" si="230"/>
        <v>#N/A</v>
      </c>
      <c r="AH309" s="85" t="e">
        <f t="shared" si="231"/>
        <v>#N/A</v>
      </c>
      <c r="AI309" s="85" t="e">
        <f t="shared" si="232"/>
        <v>#N/A</v>
      </c>
      <c r="AJ309" s="85" t="e">
        <f t="shared" si="233"/>
        <v>#N/A</v>
      </c>
      <c r="AK309" s="85" t="e">
        <f t="shared" si="244"/>
        <v>#VALUE!</v>
      </c>
      <c r="AL309" s="85" t="e">
        <f t="shared" si="245"/>
        <v>#VALUE!</v>
      </c>
      <c r="AM309" s="85" t="e">
        <f t="shared" si="246"/>
        <v>#VALUE!</v>
      </c>
      <c r="AN309" s="85" t="e">
        <f t="shared" si="247"/>
        <v>#N/A</v>
      </c>
      <c r="AO309" s="85" t="e">
        <f t="shared" si="234"/>
        <v>#N/A</v>
      </c>
      <c r="AP309" s="85" t="e">
        <f t="shared" si="235"/>
        <v>#N/A</v>
      </c>
      <c r="AQ309" s="85" t="e">
        <f t="shared" si="236"/>
        <v>#N/A</v>
      </c>
      <c r="AR309" s="85" t="e">
        <f t="shared" si="237"/>
        <v>#N/A</v>
      </c>
      <c r="AS309" s="85" t="e">
        <f t="shared" si="238"/>
        <v>#N/A</v>
      </c>
      <c r="AT309" s="85" t="e">
        <f t="shared" si="239"/>
        <v>#N/A</v>
      </c>
      <c r="AU309" s="85" t="e">
        <f t="shared" si="248"/>
        <v>#VALUE!</v>
      </c>
      <c r="AV309" s="85" t="e">
        <f t="shared" si="249"/>
        <v>#VALUE!</v>
      </c>
      <c r="AW309" s="85" t="e">
        <f t="shared" si="250"/>
        <v>#VALUE!</v>
      </c>
      <c r="AX309" s="25" t="e">
        <f t="shared" si="251"/>
        <v>#VALUE!</v>
      </c>
      <c r="AY309" s="25">
        <f t="shared" si="212"/>
        <v>1.0169999999999999</v>
      </c>
      <c r="AZ309" s="55" t="e">
        <f t="shared" si="252"/>
        <v>#DIV/0!</v>
      </c>
    </row>
    <row r="310" spans="3:52">
      <c r="C310" s="4"/>
      <c r="D310" s="4"/>
      <c r="E310" s="4"/>
      <c r="F310" s="4"/>
      <c r="G310" s="55">
        <f t="shared" si="213"/>
        <v>-1.1208741258741391E-2</v>
      </c>
      <c r="H310" s="26"/>
      <c r="I310" s="25">
        <f>'Randament Mammo'!$I$18-4.5</f>
        <v>61.5</v>
      </c>
      <c r="J310" s="26"/>
      <c r="K310" s="25">
        <f t="shared" si="240"/>
        <v>0</v>
      </c>
      <c r="L310" s="25" t="e">
        <f>VLOOKUP(E310,'Tabele aux MGD'!B300:F310,IF(_CTF="Mo/Mo",2,IF(_CTF="Mo/Rh",3,IF(_CTF="Rh/Rh",4,5))),0)</f>
        <v>#N/A</v>
      </c>
      <c r="M310" s="25" t="e">
        <f t="shared" si="214"/>
        <v>#N/A</v>
      </c>
      <c r="N310" s="25" t="e">
        <f t="shared" si="215"/>
        <v>#N/A</v>
      </c>
      <c r="O310" s="25" t="e">
        <f t="shared" si="216"/>
        <v>#N/A</v>
      </c>
      <c r="P310" s="25" t="e">
        <f t="shared" si="217"/>
        <v>#N/A</v>
      </c>
      <c r="Q310" s="25" t="e">
        <f t="shared" si="218"/>
        <v>#N/A</v>
      </c>
      <c r="R310" s="25" t="e">
        <f t="shared" si="219"/>
        <v>#N/A</v>
      </c>
      <c r="S310" s="25" t="e">
        <f t="shared" si="220"/>
        <v>#N/A</v>
      </c>
      <c r="T310" s="25" t="e">
        <f t="shared" si="221"/>
        <v>#N/A</v>
      </c>
      <c r="U310" s="25" t="e">
        <f t="shared" si="241"/>
        <v>#VALUE!</v>
      </c>
      <c r="V310" s="25" t="e">
        <f t="shared" si="242"/>
        <v>#VALUE!</v>
      </c>
      <c r="W310" s="25" t="e">
        <f t="shared" si="243"/>
        <v>#VALUE!</v>
      </c>
      <c r="X310" s="26"/>
      <c r="Y310" s="85" t="e">
        <f t="shared" si="222"/>
        <v>#N/A</v>
      </c>
      <c r="Z310" s="85" t="e">
        <f t="shared" si="223"/>
        <v>#N/A</v>
      </c>
      <c r="AA310" s="85" t="e">
        <f t="shared" si="224"/>
        <v>#N/A</v>
      </c>
      <c r="AB310" s="85" t="e">
        <f t="shared" si="225"/>
        <v>#N/A</v>
      </c>
      <c r="AC310" s="85" t="e">
        <f t="shared" si="226"/>
        <v>#N/A</v>
      </c>
      <c r="AD310" s="85" t="e">
        <f t="shared" si="227"/>
        <v>#N/A</v>
      </c>
      <c r="AE310" s="85" t="e">
        <f t="shared" si="228"/>
        <v>#N/A</v>
      </c>
      <c r="AF310" s="85" t="e">
        <f t="shared" si="229"/>
        <v>#N/A</v>
      </c>
      <c r="AG310" s="85" t="e">
        <f t="shared" si="230"/>
        <v>#N/A</v>
      </c>
      <c r="AH310" s="85" t="e">
        <f t="shared" si="231"/>
        <v>#N/A</v>
      </c>
      <c r="AI310" s="85" t="e">
        <f t="shared" si="232"/>
        <v>#N/A</v>
      </c>
      <c r="AJ310" s="85" t="e">
        <f t="shared" si="233"/>
        <v>#N/A</v>
      </c>
      <c r="AK310" s="85" t="e">
        <f t="shared" si="244"/>
        <v>#VALUE!</v>
      </c>
      <c r="AL310" s="85" t="e">
        <f t="shared" si="245"/>
        <v>#VALUE!</v>
      </c>
      <c r="AM310" s="85" t="e">
        <f t="shared" si="246"/>
        <v>#VALUE!</v>
      </c>
      <c r="AN310" s="85" t="e">
        <f t="shared" si="247"/>
        <v>#N/A</v>
      </c>
      <c r="AO310" s="85" t="e">
        <f t="shared" si="234"/>
        <v>#N/A</v>
      </c>
      <c r="AP310" s="85" t="e">
        <f t="shared" si="235"/>
        <v>#N/A</v>
      </c>
      <c r="AQ310" s="85" t="e">
        <f t="shared" si="236"/>
        <v>#N/A</v>
      </c>
      <c r="AR310" s="85" t="e">
        <f t="shared" si="237"/>
        <v>#N/A</v>
      </c>
      <c r="AS310" s="85" t="e">
        <f t="shared" si="238"/>
        <v>#N/A</v>
      </c>
      <c r="AT310" s="85" t="e">
        <f t="shared" si="239"/>
        <v>#N/A</v>
      </c>
      <c r="AU310" s="85" t="e">
        <f t="shared" si="248"/>
        <v>#VALUE!</v>
      </c>
      <c r="AV310" s="85" t="e">
        <f t="shared" si="249"/>
        <v>#VALUE!</v>
      </c>
      <c r="AW310" s="85" t="e">
        <f t="shared" si="250"/>
        <v>#VALUE!</v>
      </c>
      <c r="AX310" s="25" t="e">
        <f t="shared" si="251"/>
        <v>#VALUE!</v>
      </c>
      <c r="AY310" s="25">
        <f t="shared" si="212"/>
        <v>1.0169999999999999</v>
      </c>
      <c r="AZ310" s="55" t="e">
        <f t="shared" si="252"/>
        <v>#DIV/0!</v>
      </c>
    </row>
    <row r="311" spans="3:52">
      <c r="C311" s="4"/>
      <c r="D311" s="4"/>
      <c r="E311" s="4"/>
      <c r="F311" s="4"/>
      <c r="G311" s="55">
        <f t="shared" si="213"/>
        <v>-1.1208741258741391E-2</v>
      </c>
      <c r="H311" s="26"/>
      <c r="I311" s="25">
        <f>'Randament Mammo'!$I$18-4.5</f>
        <v>61.5</v>
      </c>
      <c r="J311" s="26"/>
      <c r="K311" s="25">
        <f t="shared" si="240"/>
        <v>0</v>
      </c>
      <c r="L311" s="25" t="e">
        <f>VLOOKUP(E311,'Tabele aux MGD'!B301:F311,IF(_CTF="Mo/Mo",2,IF(_CTF="Mo/Rh",3,IF(_CTF="Rh/Rh",4,5))),0)</f>
        <v>#N/A</v>
      </c>
      <c r="M311" s="25" t="e">
        <f t="shared" si="214"/>
        <v>#N/A</v>
      </c>
      <c r="N311" s="25" t="e">
        <f t="shared" si="215"/>
        <v>#N/A</v>
      </c>
      <c r="O311" s="25" t="e">
        <f t="shared" si="216"/>
        <v>#N/A</v>
      </c>
      <c r="P311" s="25" t="e">
        <f t="shared" si="217"/>
        <v>#N/A</v>
      </c>
      <c r="Q311" s="25" t="e">
        <f t="shared" si="218"/>
        <v>#N/A</v>
      </c>
      <c r="R311" s="25" t="e">
        <f t="shared" si="219"/>
        <v>#N/A</v>
      </c>
      <c r="S311" s="25" t="e">
        <f t="shared" si="220"/>
        <v>#N/A</v>
      </c>
      <c r="T311" s="25" t="e">
        <f t="shared" si="221"/>
        <v>#N/A</v>
      </c>
      <c r="U311" s="25" t="e">
        <f t="shared" si="241"/>
        <v>#VALUE!</v>
      </c>
      <c r="V311" s="25" t="e">
        <f t="shared" si="242"/>
        <v>#VALUE!</v>
      </c>
      <c r="W311" s="25" t="e">
        <f t="shared" si="243"/>
        <v>#VALUE!</v>
      </c>
      <c r="X311" s="26"/>
      <c r="Y311" s="85" t="e">
        <f t="shared" si="222"/>
        <v>#N/A</v>
      </c>
      <c r="Z311" s="85" t="e">
        <f t="shared" si="223"/>
        <v>#N/A</v>
      </c>
      <c r="AA311" s="85" t="e">
        <f t="shared" si="224"/>
        <v>#N/A</v>
      </c>
      <c r="AB311" s="85" t="e">
        <f t="shared" si="225"/>
        <v>#N/A</v>
      </c>
      <c r="AC311" s="85" t="e">
        <f t="shared" si="226"/>
        <v>#N/A</v>
      </c>
      <c r="AD311" s="85" t="e">
        <f t="shared" si="227"/>
        <v>#N/A</v>
      </c>
      <c r="AE311" s="85" t="e">
        <f t="shared" si="228"/>
        <v>#N/A</v>
      </c>
      <c r="AF311" s="85" t="e">
        <f t="shared" si="229"/>
        <v>#N/A</v>
      </c>
      <c r="AG311" s="85" t="e">
        <f t="shared" si="230"/>
        <v>#N/A</v>
      </c>
      <c r="AH311" s="85" t="e">
        <f t="shared" si="231"/>
        <v>#N/A</v>
      </c>
      <c r="AI311" s="85" t="e">
        <f t="shared" si="232"/>
        <v>#N/A</v>
      </c>
      <c r="AJ311" s="85" t="e">
        <f t="shared" si="233"/>
        <v>#N/A</v>
      </c>
      <c r="AK311" s="85" t="e">
        <f t="shared" si="244"/>
        <v>#VALUE!</v>
      </c>
      <c r="AL311" s="85" t="e">
        <f t="shared" si="245"/>
        <v>#VALUE!</v>
      </c>
      <c r="AM311" s="85" t="e">
        <f t="shared" si="246"/>
        <v>#VALUE!</v>
      </c>
      <c r="AN311" s="85" t="e">
        <f t="shared" si="247"/>
        <v>#N/A</v>
      </c>
      <c r="AO311" s="85" t="e">
        <f t="shared" si="234"/>
        <v>#N/A</v>
      </c>
      <c r="AP311" s="85" t="e">
        <f t="shared" si="235"/>
        <v>#N/A</v>
      </c>
      <c r="AQ311" s="85" t="e">
        <f t="shared" si="236"/>
        <v>#N/A</v>
      </c>
      <c r="AR311" s="85" t="e">
        <f t="shared" si="237"/>
        <v>#N/A</v>
      </c>
      <c r="AS311" s="85" t="e">
        <f t="shared" si="238"/>
        <v>#N/A</v>
      </c>
      <c r="AT311" s="85" t="e">
        <f t="shared" si="239"/>
        <v>#N/A</v>
      </c>
      <c r="AU311" s="85" t="e">
        <f t="shared" si="248"/>
        <v>#VALUE!</v>
      </c>
      <c r="AV311" s="85" t="e">
        <f t="shared" si="249"/>
        <v>#VALUE!</v>
      </c>
      <c r="AW311" s="85" t="e">
        <f t="shared" si="250"/>
        <v>#VALUE!</v>
      </c>
      <c r="AX311" s="25" t="e">
        <f t="shared" si="251"/>
        <v>#VALUE!</v>
      </c>
      <c r="AY311" s="25">
        <f t="shared" si="212"/>
        <v>1.0169999999999999</v>
      </c>
      <c r="AZ311" s="55" t="e">
        <f t="shared" si="252"/>
        <v>#DIV/0!</v>
      </c>
    </row>
    <row r="312" spans="3:52">
      <c r="C312" s="4"/>
      <c r="D312" s="4"/>
      <c r="E312" s="4"/>
      <c r="F312" s="4"/>
      <c r="G312" s="55">
        <f t="shared" si="213"/>
        <v>-1.1208741258741391E-2</v>
      </c>
      <c r="H312" s="26"/>
      <c r="I312" s="25">
        <f>'Randament Mammo'!$I$18-4.5</f>
        <v>61.5</v>
      </c>
      <c r="J312" s="26"/>
      <c r="K312" s="25">
        <f t="shared" si="240"/>
        <v>0</v>
      </c>
      <c r="L312" s="25" t="e">
        <f>VLOOKUP(E312,'Tabele aux MGD'!B302:F312,IF(_CTF="Mo/Mo",2,IF(_CTF="Mo/Rh",3,IF(_CTF="Rh/Rh",4,5))),0)</f>
        <v>#N/A</v>
      </c>
      <c r="M312" s="25" t="e">
        <f t="shared" si="214"/>
        <v>#N/A</v>
      </c>
      <c r="N312" s="25" t="e">
        <f t="shared" si="215"/>
        <v>#N/A</v>
      </c>
      <c r="O312" s="25" t="e">
        <f t="shared" si="216"/>
        <v>#N/A</v>
      </c>
      <c r="P312" s="25" t="e">
        <f t="shared" si="217"/>
        <v>#N/A</v>
      </c>
      <c r="Q312" s="25" t="e">
        <f t="shared" si="218"/>
        <v>#N/A</v>
      </c>
      <c r="R312" s="25" t="e">
        <f t="shared" si="219"/>
        <v>#N/A</v>
      </c>
      <c r="S312" s="25" t="e">
        <f t="shared" si="220"/>
        <v>#N/A</v>
      </c>
      <c r="T312" s="25" t="e">
        <f t="shared" si="221"/>
        <v>#N/A</v>
      </c>
      <c r="U312" s="25" t="e">
        <f t="shared" si="241"/>
        <v>#VALUE!</v>
      </c>
      <c r="V312" s="25" t="e">
        <f t="shared" si="242"/>
        <v>#VALUE!</v>
      </c>
      <c r="W312" s="25" t="e">
        <f t="shared" si="243"/>
        <v>#VALUE!</v>
      </c>
      <c r="X312" s="26"/>
      <c r="Y312" s="85" t="e">
        <f t="shared" si="222"/>
        <v>#N/A</v>
      </c>
      <c r="Z312" s="85" t="e">
        <f t="shared" si="223"/>
        <v>#N/A</v>
      </c>
      <c r="AA312" s="85" t="e">
        <f t="shared" si="224"/>
        <v>#N/A</v>
      </c>
      <c r="AB312" s="85" t="e">
        <f t="shared" si="225"/>
        <v>#N/A</v>
      </c>
      <c r="AC312" s="85" t="e">
        <f t="shared" si="226"/>
        <v>#N/A</v>
      </c>
      <c r="AD312" s="85" t="e">
        <f t="shared" si="227"/>
        <v>#N/A</v>
      </c>
      <c r="AE312" s="85" t="e">
        <f t="shared" si="228"/>
        <v>#N/A</v>
      </c>
      <c r="AF312" s="85" t="e">
        <f t="shared" si="229"/>
        <v>#N/A</v>
      </c>
      <c r="AG312" s="85" t="e">
        <f t="shared" si="230"/>
        <v>#N/A</v>
      </c>
      <c r="AH312" s="85" t="e">
        <f t="shared" si="231"/>
        <v>#N/A</v>
      </c>
      <c r="AI312" s="85" t="e">
        <f t="shared" si="232"/>
        <v>#N/A</v>
      </c>
      <c r="AJ312" s="85" t="e">
        <f t="shared" si="233"/>
        <v>#N/A</v>
      </c>
      <c r="AK312" s="85" t="e">
        <f t="shared" si="244"/>
        <v>#VALUE!</v>
      </c>
      <c r="AL312" s="85" t="e">
        <f t="shared" si="245"/>
        <v>#VALUE!</v>
      </c>
      <c r="AM312" s="85" t="e">
        <f t="shared" si="246"/>
        <v>#VALUE!</v>
      </c>
      <c r="AN312" s="85" t="e">
        <f t="shared" si="247"/>
        <v>#N/A</v>
      </c>
      <c r="AO312" s="85" t="e">
        <f t="shared" si="234"/>
        <v>#N/A</v>
      </c>
      <c r="AP312" s="85" t="e">
        <f t="shared" si="235"/>
        <v>#N/A</v>
      </c>
      <c r="AQ312" s="85" t="e">
        <f t="shared" si="236"/>
        <v>#N/A</v>
      </c>
      <c r="AR312" s="85" t="e">
        <f t="shared" si="237"/>
        <v>#N/A</v>
      </c>
      <c r="AS312" s="85" t="e">
        <f t="shared" si="238"/>
        <v>#N/A</v>
      </c>
      <c r="AT312" s="85" t="e">
        <f t="shared" si="239"/>
        <v>#N/A</v>
      </c>
      <c r="AU312" s="85" t="e">
        <f t="shared" si="248"/>
        <v>#VALUE!</v>
      </c>
      <c r="AV312" s="85" t="e">
        <f t="shared" si="249"/>
        <v>#VALUE!</v>
      </c>
      <c r="AW312" s="85" t="e">
        <f t="shared" si="250"/>
        <v>#VALUE!</v>
      </c>
      <c r="AX312" s="25" t="e">
        <f t="shared" si="251"/>
        <v>#VALUE!</v>
      </c>
      <c r="AY312" s="25">
        <f t="shared" si="212"/>
        <v>1.0169999999999999</v>
      </c>
      <c r="AZ312" s="55" t="e">
        <f t="shared" si="252"/>
        <v>#DIV/0!</v>
      </c>
    </row>
    <row r="313" spans="3:52">
      <c r="C313" s="4"/>
      <c r="D313" s="4"/>
      <c r="E313" s="4"/>
      <c r="F313" s="4"/>
      <c r="G313" s="55">
        <f t="shared" si="213"/>
        <v>-1.1208741258741391E-2</v>
      </c>
      <c r="H313" s="26"/>
      <c r="I313" s="25">
        <f>'Randament Mammo'!$I$18-4.5</f>
        <v>61.5</v>
      </c>
      <c r="J313" s="26"/>
      <c r="K313" s="25">
        <f t="shared" si="240"/>
        <v>0</v>
      </c>
      <c r="L313" s="25" t="e">
        <f>VLOOKUP(E313,'Tabele aux MGD'!B303:F313,IF(_CTF="Mo/Mo",2,IF(_CTF="Mo/Rh",3,IF(_CTF="Rh/Rh",4,5))),0)</f>
        <v>#N/A</v>
      </c>
      <c r="M313" s="25" t="e">
        <f t="shared" si="214"/>
        <v>#N/A</v>
      </c>
      <c r="N313" s="25" t="e">
        <f t="shared" si="215"/>
        <v>#N/A</v>
      </c>
      <c r="O313" s="25" t="e">
        <f t="shared" si="216"/>
        <v>#N/A</v>
      </c>
      <c r="P313" s="25" t="e">
        <f t="shared" si="217"/>
        <v>#N/A</v>
      </c>
      <c r="Q313" s="25" t="e">
        <f t="shared" si="218"/>
        <v>#N/A</v>
      </c>
      <c r="R313" s="25" t="e">
        <f t="shared" si="219"/>
        <v>#N/A</v>
      </c>
      <c r="S313" s="25" t="e">
        <f t="shared" si="220"/>
        <v>#N/A</v>
      </c>
      <c r="T313" s="25" t="e">
        <f t="shared" si="221"/>
        <v>#N/A</v>
      </c>
      <c r="U313" s="25" t="e">
        <f t="shared" si="241"/>
        <v>#VALUE!</v>
      </c>
      <c r="V313" s="25" t="e">
        <f t="shared" si="242"/>
        <v>#VALUE!</v>
      </c>
      <c r="W313" s="25" t="e">
        <f t="shared" si="243"/>
        <v>#VALUE!</v>
      </c>
      <c r="X313" s="26"/>
      <c r="Y313" s="85" t="e">
        <f t="shared" si="222"/>
        <v>#N/A</v>
      </c>
      <c r="Z313" s="85" t="e">
        <f t="shared" si="223"/>
        <v>#N/A</v>
      </c>
      <c r="AA313" s="85" t="e">
        <f t="shared" si="224"/>
        <v>#N/A</v>
      </c>
      <c r="AB313" s="85" t="e">
        <f t="shared" si="225"/>
        <v>#N/A</v>
      </c>
      <c r="AC313" s="85" t="e">
        <f t="shared" si="226"/>
        <v>#N/A</v>
      </c>
      <c r="AD313" s="85" t="e">
        <f t="shared" si="227"/>
        <v>#N/A</v>
      </c>
      <c r="AE313" s="85" t="e">
        <f t="shared" si="228"/>
        <v>#N/A</v>
      </c>
      <c r="AF313" s="85" t="e">
        <f t="shared" si="229"/>
        <v>#N/A</v>
      </c>
      <c r="AG313" s="85" t="e">
        <f t="shared" si="230"/>
        <v>#N/A</v>
      </c>
      <c r="AH313" s="85" t="e">
        <f t="shared" si="231"/>
        <v>#N/A</v>
      </c>
      <c r="AI313" s="85" t="e">
        <f t="shared" si="232"/>
        <v>#N/A</v>
      </c>
      <c r="AJ313" s="85" t="e">
        <f t="shared" si="233"/>
        <v>#N/A</v>
      </c>
      <c r="AK313" s="85" t="e">
        <f t="shared" si="244"/>
        <v>#VALUE!</v>
      </c>
      <c r="AL313" s="85" t="e">
        <f t="shared" si="245"/>
        <v>#VALUE!</v>
      </c>
      <c r="AM313" s="85" t="e">
        <f t="shared" si="246"/>
        <v>#VALUE!</v>
      </c>
      <c r="AN313" s="85" t="e">
        <f t="shared" si="247"/>
        <v>#N/A</v>
      </c>
      <c r="AO313" s="85" t="e">
        <f t="shared" si="234"/>
        <v>#N/A</v>
      </c>
      <c r="AP313" s="85" t="e">
        <f t="shared" si="235"/>
        <v>#N/A</v>
      </c>
      <c r="AQ313" s="85" t="e">
        <f t="shared" si="236"/>
        <v>#N/A</v>
      </c>
      <c r="AR313" s="85" t="e">
        <f t="shared" si="237"/>
        <v>#N/A</v>
      </c>
      <c r="AS313" s="85" t="e">
        <f t="shared" si="238"/>
        <v>#N/A</v>
      </c>
      <c r="AT313" s="85" t="e">
        <f t="shared" si="239"/>
        <v>#N/A</v>
      </c>
      <c r="AU313" s="85" t="e">
        <f t="shared" si="248"/>
        <v>#VALUE!</v>
      </c>
      <c r="AV313" s="85" t="e">
        <f t="shared" si="249"/>
        <v>#VALUE!</v>
      </c>
      <c r="AW313" s="85" t="e">
        <f t="shared" si="250"/>
        <v>#VALUE!</v>
      </c>
      <c r="AX313" s="25" t="e">
        <f t="shared" si="251"/>
        <v>#VALUE!</v>
      </c>
      <c r="AY313" s="25">
        <f t="shared" si="212"/>
        <v>1.0169999999999999</v>
      </c>
      <c r="AZ313" s="55" t="e">
        <f t="shared" si="252"/>
        <v>#DIV/0!</v>
      </c>
    </row>
    <row r="314" spans="3:52">
      <c r="C314" s="4"/>
      <c r="D314" s="4"/>
      <c r="E314" s="4"/>
      <c r="F314" s="4"/>
      <c r="G314" s="55">
        <f t="shared" si="213"/>
        <v>-1.1208741258741391E-2</v>
      </c>
      <c r="H314" s="26"/>
      <c r="I314" s="25">
        <f>'Randament Mammo'!$I$18-4.5</f>
        <v>61.5</v>
      </c>
      <c r="J314" s="26"/>
      <c r="K314" s="25">
        <f t="shared" si="240"/>
        <v>0</v>
      </c>
      <c r="L314" s="25" t="e">
        <f>VLOOKUP(E314,'Tabele aux MGD'!B304:F314,IF(_CTF="Mo/Mo",2,IF(_CTF="Mo/Rh",3,IF(_CTF="Rh/Rh",4,5))),0)</f>
        <v>#N/A</v>
      </c>
      <c r="M314" s="25" t="e">
        <f t="shared" si="214"/>
        <v>#N/A</v>
      </c>
      <c r="N314" s="25" t="e">
        <f t="shared" si="215"/>
        <v>#N/A</v>
      </c>
      <c r="O314" s="25" t="e">
        <f t="shared" si="216"/>
        <v>#N/A</v>
      </c>
      <c r="P314" s="25" t="e">
        <f t="shared" si="217"/>
        <v>#N/A</v>
      </c>
      <c r="Q314" s="25" t="e">
        <f t="shared" si="218"/>
        <v>#N/A</v>
      </c>
      <c r="R314" s="25" t="e">
        <f t="shared" si="219"/>
        <v>#N/A</v>
      </c>
      <c r="S314" s="25" t="e">
        <f t="shared" si="220"/>
        <v>#N/A</v>
      </c>
      <c r="T314" s="25" t="e">
        <f t="shared" si="221"/>
        <v>#N/A</v>
      </c>
      <c r="U314" s="25" t="e">
        <f t="shared" si="241"/>
        <v>#VALUE!</v>
      </c>
      <c r="V314" s="25" t="e">
        <f t="shared" si="242"/>
        <v>#VALUE!</v>
      </c>
      <c r="W314" s="25" t="e">
        <f t="shared" si="243"/>
        <v>#VALUE!</v>
      </c>
      <c r="X314" s="26"/>
      <c r="Y314" s="85" t="e">
        <f t="shared" si="222"/>
        <v>#N/A</v>
      </c>
      <c r="Z314" s="85" t="e">
        <f t="shared" si="223"/>
        <v>#N/A</v>
      </c>
      <c r="AA314" s="85" t="e">
        <f t="shared" si="224"/>
        <v>#N/A</v>
      </c>
      <c r="AB314" s="85" t="e">
        <f t="shared" si="225"/>
        <v>#N/A</v>
      </c>
      <c r="AC314" s="85" t="e">
        <f t="shared" si="226"/>
        <v>#N/A</v>
      </c>
      <c r="AD314" s="85" t="e">
        <f t="shared" si="227"/>
        <v>#N/A</v>
      </c>
      <c r="AE314" s="85" t="e">
        <f t="shared" si="228"/>
        <v>#N/A</v>
      </c>
      <c r="AF314" s="85" t="e">
        <f t="shared" si="229"/>
        <v>#N/A</v>
      </c>
      <c r="AG314" s="85" t="e">
        <f t="shared" si="230"/>
        <v>#N/A</v>
      </c>
      <c r="AH314" s="85" t="e">
        <f t="shared" si="231"/>
        <v>#N/A</v>
      </c>
      <c r="AI314" s="85" t="e">
        <f t="shared" si="232"/>
        <v>#N/A</v>
      </c>
      <c r="AJ314" s="85" t="e">
        <f t="shared" si="233"/>
        <v>#N/A</v>
      </c>
      <c r="AK314" s="85" t="e">
        <f t="shared" si="244"/>
        <v>#VALUE!</v>
      </c>
      <c r="AL314" s="85" t="e">
        <f t="shared" si="245"/>
        <v>#VALUE!</v>
      </c>
      <c r="AM314" s="85" t="e">
        <f t="shared" si="246"/>
        <v>#VALUE!</v>
      </c>
      <c r="AN314" s="85" t="e">
        <f t="shared" si="247"/>
        <v>#N/A</v>
      </c>
      <c r="AO314" s="85" t="e">
        <f t="shared" si="234"/>
        <v>#N/A</v>
      </c>
      <c r="AP314" s="85" t="e">
        <f t="shared" si="235"/>
        <v>#N/A</v>
      </c>
      <c r="AQ314" s="85" t="e">
        <f t="shared" si="236"/>
        <v>#N/A</v>
      </c>
      <c r="AR314" s="85" t="e">
        <f t="shared" si="237"/>
        <v>#N/A</v>
      </c>
      <c r="AS314" s="85" t="e">
        <f t="shared" si="238"/>
        <v>#N/A</v>
      </c>
      <c r="AT314" s="85" t="e">
        <f t="shared" si="239"/>
        <v>#N/A</v>
      </c>
      <c r="AU314" s="85" t="e">
        <f t="shared" si="248"/>
        <v>#VALUE!</v>
      </c>
      <c r="AV314" s="85" t="e">
        <f t="shared" si="249"/>
        <v>#VALUE!</v>
      </c>
      <c r="AW314" s="85" t="e">
        <f t="shared" si="250"/>
        <v>#VALUE!</v>
      </c>
      <c r="AX314" s="25" t="e">
        <f t="shared" si="251"/>
        <v>#VALUE!</v>
      </c>
      <c r="AY314" s="25">
        <f t="shared" si="212"/>
        <v>1.0169999999999999</v>
      </c>
      <c r="AZ314" s="55" t="e">
        <f t="shared" si="252"/>
        <v>#DIV/0!</v>
      </c>
    </row>
    <row r="315" spans="3:52">
      <c r="C315" s="4"/>
      <c r="D315" s="4"/>
      <c r="E315" s="4"/>
      <c r="F315" s="4"/>
      <c r="G315" s="55">
        <f t="shared" si="213"/>
        <v>-1.1208741258741391E-2</v>
      </c>
      <c r="H315" s="26"/>
      <c r="I315" s="25">
        <f>'Randament Mammo'!$I$18-4.5</f>
        <v>61.5</v>
      </c>
      <c r="J315" s="26"/>
      <c r="K315" s="25">
        <f t="shared" si="240"/>
        <v>0</v>
      </c>
      <c r="L315" s="25" t="e">
        <f>VLOOKUP(E315,'Tabele aux MGD'!B305:F315,IF(_CTF="Mo/Mo",2,IF(_CTF="Mo/Rh",3,IF(_CTF="Rh/Rh",4,5))),0)</f>
        <v>#N/A</v>
      </c>
      <c r="M315" s="25" t="e">
        <f t="shared" si="214"/>
        <v>#N/A</v>
      </c>
      <c r="N315" s="25" t="e">
        <f t="shared" si="215"/>
        <v>#N/A</v>
      </c>
      <c r="O315" s="25" t="e">
        <f t="shared" si="216"/>
        <v>#N/A</v>
      </c>
      <c r="P315" s="25" t="e">
        <f t="shared" si="217"/>
        <v>#N/A</v>
      </c>
      <c r="Q315" s="25" t="e">
        <f t="shared" si="218"/>
        <v>#N/A</v>
      </c>
      <c r="R315" s="25" t="e">
        <f t="shared" si="219"/>
        <v>#N/A</v>
      </c>
      <c r="S315" s="25" t="e">
        <f t="shared" si="220"/>
        <v>#N/A</v>
      </c>
      <c r="T315" s="25" t="e">
        <f t="shared" si="221"/>
        <v>#N/A</v>
      </c>
      <c r="U315" s="25" t="e">
        <f t="shared" si="241"/>
        <v>#VALUE!</v>
      </c>
      <c r="V315" s="25" t="e">
        <f t="shared" si="242"/>
        <v>#VALUE!</v>
      </c>
      <c r="W315" s="25" t="e">
        <f t="shared" si="243"/>
        <v>#VALUE!</v>
      </c>
      <c r="X315" s="26"/>
      <c r="Y315" s="85" t="e">
        <f t="shared" si="222"/>
        <v>#N/A</v>
      </c>
      <c r="Z315" s="85" t="e">
        <f t="shared" si="223"/>
        <v>#N/A</v>
      </c>
      <c r="AA315" s="85" t="e">
        <f t="shared" si="224"/>
        <v>#N/A</v>
      </c>
      <c r="AB315" s="85" t="e">
        <f t="shared" si="225"/>
        <v>#N/A</v>
      </c>
      <c r="AC315" s="85" t="e">
        <f t="shared" si="226"/>
        <v>#N/A</v>
      </c>
      <c r="AD315" s="85" t="e">
        <f t="shared" si="227"/>
        <v>#N/A</v>
      </c>
      <c r="AE315" s="85" t="e">
        <f t="shared" si="228"/>
        <v>#N/A</v>
      </c>
      <c r="AF315" s="85" t="e">
        <f t="shared" si="229"/>
        <v>#N/A</v>
      </c>
      <c r="AG315" s="85" t="e">
        <f t="shared" si="230"/>
        <v>#N/A</v>
      </c>
      <c r="AH315" s="85" t="e">
        <f t="shared" si="231"/>
        <v>#N/A</v>
      </c>
      <c r="AI315" s="85" t="e">
        <f t="shared" si="232"/>
        <v>#N/A</v>
      </c>
      <c r="AJ315" s="85" t="e">
        <f t="shared" si="233"/>
        <v>#N/A</v>
      </c>
      <c r="AK315" s="85" t="e">
        <f t="shared" si="244"/>
        <v>#VALUE!</v>
      </c>
      <c r="AL315" s="85" t="e">
        <f t="shared" si="245"/>
        <v>#VALUE!</v>
      </c>
      <c r="AM315" s="85" t="e">
        <f t="shared" si="246"/>
        <v>#VALUE!</v>
      </c>
      <c r="AN315" s="85" t="e">
        <f t="shared" si="247"/>
        <v>#N/A</v>
      </c>
      <c r="AO315" s="85" t="e">
        <f t="shared" si="234"/>
        <v>#N/A</v>
      </c>
      <c r="AP315" s="85" t="e">
        <f t="shared" si="235"/>
        <v>#N/A</v>
      </c>
      <c r="AQ315" s="85" t="e">
        <f t="shared" si="236"/>
        <v>#N/A</v>
      </c>
      <c r="AR315" s="85" t="e">
        <f t="shared" si="237"/>
        <v>#N/A</v>
      </c>
      <c r="AS315" s="85" t="e">
        <f t="shared" si="238"/>
        <v>#N/A</v>
      </c>
      <c r="AT315" s="85" t="e">
        <f t="shared" si="239"/>
        <v>#N/A</v>
      </c>
      <c r="AU315" s="85" t="e">
        <f t="shared" si="248"/>
        <v>#VALUE!</v>
      </c>
      <c r="AV315" s="85" t="e">
        <f t="shared" si="249"/>
        <v>#VALUE!</v>
      </c>
      <c r="AW315" s="85" t="e">
        <f t="shared" si="250"/>
        <v>#VALUE!</v>
      </c>
      <c r="AX315" s="25" t="e">
        <f t="shared" si="251"/>
        <v>#VALUE!</v>
      </c>
      <c r="AY315" s="25">
        <f t="shared" si="212"/>
        <v>1.0169999999999999</v>
      </c>
      <c r="AZ315" s="55" t="e">
        <f t="shared" si="252"/>
        <v>#DIV/0!</v>
      </c>
    </row>
    <row r="316" spans="3:52">
      <c r="C316" s="4"/>
      <c r="D316" s="4"/>
      <c r="E316" s="4"/>
      <c r="F316" s="4"/>
      <c r="G316" s="55">
        <f t="shared" si="213"/>
        <v>-1.1208741258741391E-2</v>
      </c>
      <c r="H316" s="26"/>
      <c r="I316" s="25">
        <f>'Randament Mammo'!$I$18-4.5</f>
        <v>61.5</v>
      </c>
      <c r="J316" s="26"/>
      <c r="K316" s="25">
        <f t="shared" si="240"/>
        <v>0</v>
      </c>
      <c r="L316" s="25" t="e">
        <f>VLOOKUP(E316,'Tabele aux MGD'!B306:F316,IF(_CTF="Mo/Mo",2,IF(_CTF="Mo/Rh",3,IF(_CTF="Rh/Rh",4,5))),0)</f>
        <v>#N/A</v>
      </c>
      <c r="M316" s="25" t="e">
        <f t="shared" si="214"/>
        <v>#N/A</v>
      </c>
      <c r="N316" s="25" t="e">
        <f t="shared" si="215"/>
        <v>#N/A</v>
      </c>
      <c r="O316" s="25" t="e">
        <f t="shared" si="216"/>
        <v>#N/A</v>
      </c>
      <c r="P316" s="25" t="e">
        <f t="shared" si="217"/>
        <v>#N/A</v>
      </c>
      <c r="Q316" s="25" t="e">
        <f t="shared" si="218"/>
        <v>#N/A</v>
      </c>
      <c r="R316" s="25" t="e">
        <f t="shared" si="219"/>
        <v>#N/A</v>
      </c>
      <c r="S316" s="25" t="e">
        <f t="shared" si="220"/>
        <v>#N/A</v>
      </c>
      <c r="T316" s="25" t="e">
        <f t="shared" si="221"/>
        <v>#N/A</v>
      </c>
      <c r="U316" s="25" t="e">
        <f t="shared" si="241"/>
        <v>#VALUE!</v>
      </c>
      <c r="V316" s="25" t="e">
        <f t="shared" si="242"/>
        <v>#VALUE!</v>
      </c>
      <c r="W316" s="25" t="e">
        <f t="shared" si="243"/>
        <v>#VALUE!</v>
      </c>
      <c r="X316" s="26"/>
      <c r="Y316" s="85" t="e">
        <f t="shared" si="222"/>
        <v>#N/A</v>
      </c>
      <c r="Z316" s="85" t="e">
        <f t="shared" si="223"/>
        <v>#N/A</v>
      </c>
      <c r="AA316" s="85" t="e">
        <f t="shared" si="224"/>
        <v>#N/A</v>
      </c>
      <c r="AB316" s="85" t="e">
        <f t="shared" si="225"/>
        <v>#N/A</v>
      </c>
      <c r="AC316" s="85" t="e">
        <f t="shared" si="226"/>
        <v>#N/A</v>
      </c>
      <c r="AD316" s="85" t="e">
        <f t="shared" si="227"/>
        <v>#N/A</v>
      </c>
      <c r="AE316" s="85" t="e">
        <f t="shared" si="228"/>
        <v>#N/A</v>
      </c>
      <c r="AF316" s="85" t="e">
        <f t="shared" si="229"/>
        <v>#N/A</v>
      </c>
      <c r="AG316" s="85" t="e">
        <f t="shared" si="230"/>
        <v>#N/A</v>
      </c>
      <c r="AH316" s="85" t="e">
        <f t="shared" si="231"/>
        <v>#N/A</v>
      </c>
      <c r="AI316" s="85" t="e">
        <f t="shared" si="232"/>
        <v>#N/A</v>
      </c>
      <c r="AJ316" s="85" t="e">
        <f t="shared" si="233"/>
        <v>#N/A</v>
      </c>
      <c r="AK316" s="85" t="e">
        <f t="shared" si="244"/>
        <v>#VALUE!</v>
      </c>
      <c r="AL316" s="85" t="e">
        <f t="shared" si="245"/>
        <v>#VALUE!</v>
      </c>
      <c r="AM316" s="85" t="e">
        <f t="shared" si="246"/>
        <v>#VALUE!</v>
      </c>
      <c r="AN316" s="85" t="e">
        <f t="shared" si="247"/>
        <v>#N/A</v>
      </c>
      <c r="AO316" s="85" t="e">
        <f t="shared" si="234"/>
        <v>#N/A</v>
      </c>
      <c r="AP316" s="85" t="e">
        <f t="shared" si="235"/>
        <v>#N/A</v>
      </c>
      <c r="AQ316" s="85" t="e">
        <f t="shared" si="236"/>
        <v>#N/A</v>
      </c>
      <c r="AR316" s="85" t="e">
        <f t="shared" si="237"/>
        <v>#N/A</v>
      </c>
      <c r="AS316" s="85" t="e">
        <f t="shared" si="238"/>
        <v>#N/A</v>
      </c>
      <c r="AT316" s="85" t="e">
        <f t="shared" si="239"/>
        <v>#N/A</v>
      </c>
      <c r="AU316" s="85" t="e">
        <f t="shared" si="248"/>
        <v>#VALUE!</v>
      </c>
      <c r="AV316" s="85" t="e">
        <f t="shared" si="249"/>
        <v>#VALUE!</v>
      </c>
      <c r="AW316" s="85" t="e">
        <f t="shared" si="250"/>
        <v>#VALUE!</v>
      </c>
      <c r="AX316" s="25" t="e">
        <f t="shared" si="251"/>
        <v>#VALUE!</v>
      </c>
      <c r="AY316" s="25">
        <f t="shared" si="212"/>
        <v>1.0169999999999999</v>
      </c>
      <c r="AZ316" s="55" t="e">
        <f t="shared" si="252"/>
        <v>#DIV/0!</v>
      </c>
    </row>
    <row r="317" spans="3:52">
      <c r="C317" s="4"/>
      <c r="D317" s="4"/>
      <c r="E317" s="4"/>
      <c r="F317" s="4"/>
      <c r="G317" s="55">
        <f t="shared" si="213"/>
        <v>-1.1208741258741391E-2</v>
      </c>
      <c r="H317" s="26"/>
      <c r="I317" s="25">
        <f>'Randament Mammo'!$I$18-4.5</f>
        <v>61.5</v>
      </c>
      <c r="J317" s="26"/>
      <c r="K317" s="25">
        <f t="shared" si="240"/>
        <v>0</v>
      </c>
      <c r="L317" s="25" t="e">
        <f>VLOOKUP(E317,'Tabele aux MGD'!B307:F317,IF(_CTF="Mo/Mo",2,IF(_CTF="Mo/Rh",3,IF(_CTF="Rh/Rh",4,5))),0)</f>
        <v>#N/A</v>
      </c>
      <c r="M317" s="25" t="e">
        <f t="shared" si="214"/>
        <v>#N/A</v>
      </c>
      <c r="N317" s="25" t="e">
        <f t="shared" si="215"/>
        <v>#N/A</v>
      </c>
      <c r="O317" s="25" t="e">
        <f t="shared" si="216"/>
        <v>#N/A</v>
      </c>
      <c r="P317" s="25" t="e">
        <f t="shared" si="217"/>
        <v>#N/A</v>
      </c>
      <c r="Q317" s="25" t="e">
        <f t="shared" si="218"/>
        <v>#N/A</v>
      </c>
      <c r="R317" s="25" t="e">
        <f t="shared" si="219"/>
        <v>#N/A</v>
      </c>
      <c r="S317" s="25" t="e">
        <f t="shared" si="220"/>
        <v>#N/A</v>
      </c>
      <c r="T317" s="25" t="e">
        <f t="shared" si="221"/>
        <v>#N/A</v>
      </c>
      <c r="U317" s="25" t="e">
        <f t="shared" si="241"/>
        <v>#VALUE!</v>
      </c>
      <c r="V317" s="25" t="e">
        <f t="shared" si="242"/>
        <v>#VALUE!</v>
      </c>
      <c r="W317" s="25" t="e">
        <f t="shared" si="243"/>
        <v>#VALUE!</v>
      </c>
      <c r="X317" s="26"/>
      <c r="Y317" s="85" t="e">
        <f t="shared" si="222"/>
        <v>#N/A</v>
      </c>
      <c r="Z317" s="85" t="e">
        <f t="shared" si="223"/>
        <v>#N/A</v>
      </c>
      <c r="AA317" s="85" t="e">
        <f t="shared" si="224"/>
        <v>#N/A</v>
      </c>
      <c r="AB317" s="85" t="e">
        <f t="shared" si="225"/>
        <v>#N/A</v>
      </c>
      <c r="AC317" s="85" t="e">
        <f t="shared" si="226"/>
        <v>#N/A</v>
      </c>
      <c r="AD317" s="85" t="e">
        <f t="shared" si="227"/>
        <v>#N/A</v>
      </c>
      <c r="AE317" s="85" t="e">
        <f t="shared" si="228"/>
        <v>#N/A</v>
      </c>
      <c r="AF317" s="85" t="e">
        <f t="shared" si="229"/>
        <v>#N/A</v>
      </c>
      <c r="AG317" s="85" t="e">
        <f t="shared" si="230"/>
        <v>#N/A</v>
      </c>
      <c r="AH317" s="85" t="e">
        <f t="shared" si="231"/>
        <v>#N/A</v>
      </c>
      <c r="AI317" s="85" t="e">
        <f t="shared" si="232"/>
        <v>#N/A</v>
      </c>
      <c r="AJ317" s="85" t="e">
        <f t="shared" si="233"/>
        <v>#N/A</v>
      </c>
      <c r="AK317" s="85" t="e">
        <f t="shared" si="244"/>
        <v>#VALUE!</v>
      </c>
      <c r="AL317" s="85" t="e">
        <f t="shared" si="245"/>
        <v>#VALUE!</v>
      </c>
      <c r="AM317" s="85" t="e">
        <f t="shared" si="246"/>
        <v>#VALUE!</v>
      </c>
      <c r="AN317" s="85" t="e">
        <f t="shared" si="247"/>
        <v>#N/A</v>
      </c>
      <c r="AO317" s="85" t="e">
        <f t="shared" si="234"/>
        <v>#N/A</v>
      </c>
      <c r="AP317" s="85" t="e">
        <f t="shared" si="235"/>
        <v>#N/A</v>
      </c>
      <c r="AQ317" s="85" t="e">
        <f t="shared" si="236"/>
        <v>#N/A</v>
      </c>
      <c r="AR317" s="85" t="e">
        <f t="shared" si="237"/>
        <v>#N/A</v>
      </c>
      <c r="AS317" s="85" t="e">
        <f t="shared" si="238"/>
        <v>#N/A</v>
      </c>
      <c r="AT317" s="85" t="e">
        <f t="shared" si="239"/>
        <v>#N/A</v>
      </c>
      <c r="AU317" s="85" t="e">
        <f t="shared" si="248"/>
        <v>#VALUE!</v>
      </c>
      <c r="AV317" s="85" t="e">
        <f t="shared" si="249"/>
        <v>#VALUE!</v>
      </c>
      <c r="AW317" s="85" t="e">
        <f t="shared" si="250"/>
        <v>#VALUE!</v>
      </c>
      <c r="AX317" s="25" t="e">
        <f t="shared" si="251"/>
        <v>#VALUE!</v>
      </c>
      <c r="AY317" s="25">
        <f t="shared" si="212"/>
        <v>1.0169999999999999</v>
      </c>
      <c r="AZ317" s="55" t="e">
        <f t="shared" si="252"/>
        <v>#DIV/0!</v>
      </c>
    </row>
    <row r="318" spans="3:52">
      <c r="C318" s="4"/>
      <c r="D318" s="4"/>
      <c r="E318" s="4"/>
      <c r="F318" s="4"/>
      <c r="G318" s="55">
        <f t="shared" si="213"/>
        <v>-1.1208741258741391E-2</v>
      </c>
      <c r="H318" s="26"/>
      <c r="I318" s="25">
        <f>'Randament Mammo'!$I$18-4.5</f>
        <v>61.5</v>
      </c>
      <c r="J318" s="26"/>
      <c r="K318" s="25">
        <f t="shared" si="240"/>
        <v>0</v>
      </c>
      <c r="L318" s="25" t="e">
        <f>VLOOKUP(E318,'Tabele aux MGD'!B308:F318,IF(_CTF="Mo/Mo",2,IF(_CTF="Mo/Rh",3,IF(_CTF="Rh/Rh",4,5))),0)</f>
        <v>#N/A</v>
      </c>
      <c r="M318" s="25" t="e">
        <f t="shared" si="214"/>
        <v>#N/A</v>
      </c>
      <c r="N318" s="25" t="e">
        <f t="shared" si="215"/>
        <v>#N/A</v>
      </c>
      <c r="O318" s="25" t="e">
        <f t="shared" si="216"/>
        <v>#N/A</v>
      </c>
      <c r="P318" s="25" t="e">
        <f t="shared" si="217"/>
        <v>#N/A</v>
      </c>
      <c r="Q318" s="25" t="e">
        <f t="shared" si="218"/>
        <v>#N/A</v>
      </c>
      <c r="R318" s="25" t="e">
        <f t="shared" si="219"/>
        <v>#N/A</v>
      </c>
      <c r="S318" s="25" t="e">
        <f t="shared" si="220"/>
        <v>#N/A</v>
      </c>
      <c r="T318" s="25" t="e">
        <f t="shared" si="221"/>
        <v>#N/A</v>
      </c>
      <c r="U318" s="25" t="e">
        <f t="shared" si="241"/>
        <v>#VALUE!</v>
      </c>
      <c r="V318" s="25" t="e">
        <f t="shared" si="242"/>
        <v>#VALUE!</v>
      </c>
      <c r="W318" s="25" t="e">
        <f t="shared" si="243"/>
        <v>#VALUE!</v>
      </c>
      <c r="X318" s="26"/>
      <c r="Y318" s="85" t="e">
        <f t="shared" si="222"/>
        <v>#N/A</v>
      </c>
      <c r="Z318" s="85" t="e">
        <f t="shared" si="223"/>
        <v>#N/A</v>
      </c>
      <c r="AA318" s="85" t="e">
        <f t="shared" si="224"/>
        <v>#N/A</v>
      </c>
      <c r="AB318" s="85" t="e">
        <f t="shared" si="225"/>
        <v>#N/A</v>
      </c>
      <c r="AC318" s="85" t="e">
        <f t="shared" si="226"/>
        <v>#N/A</v>
      </c>
      <c r="AD318" s="85" t="e">
        <f t="shared" si="227"/>
        <v>#N/A</v>
      </c>
      <c r="AE318" s="85" t="e">
        <f t="shared" si="228"/>
        <v>#N/A</v>
      </c>
      <c r="AF318" s="85" t="e">
        <f t="shared" si="229"/>
        <v>#N/A</v>
      </c>
      <c r="AG318" s="85" t="e">
        <f t="shared" si="230"/>
        <v>#N/A</v>
      </c>
      <c r="AH318" s="85" t="e">
        <f t="shared" si="231"/>
        <v>#N/A</v>
      </c>
      <c r="AI318" s="85" t="e">
        <f t="shared" si="232"/>
        <v>#N/A</v>
      </c>
      <c r="AJ318" s="85" t="e">
        <f t="shared" si="233"/>
        <v>#N/A</v>
      </c>
      <c r="AK318" s="85" t="e">
        <f t="shared" si="244"/>
        <v>#VALUE!</v>
      </c>
      <c r="AL318" s="85" t="e">
        <f t="shared" si="245"/>
        <v>#VALUE!</v>
      </c>
      <c r="AM318" s="85" t="e">
        <f t="shared" si="246"/>
        <v>#VALUE!</v>
      </c>
      <c r="AN318" s="85" t="e">
        <f t="shared" si="247"/>
        <v>#N/A</v>
      </c>
      <c r="AO318" s="85" t="e">
        <f t="shared" si="234"/>
        <v>#N/A</v>
      </c>
      <c r="AP318" s="85" t="e">
        <f t="shared" si="235"/>
        <v>#N/A</v>
      </c>
      <c r="AQ318" s="85" t="e">
        <f t="shared" si="236"/>
        <v>#N/A</v>
      </c>
      <c r="AR318" s="85" t="e">
        <f t="shared" si="237"/>
        <v>#N/A</v>
      </c>
      <c r="AS318" s="85" t="e">
        <f t="shared" si="238"/>
        <v>#N/A</v>
      </c>
      <c r="AT318" s="85" t="e">
        <f t="shared" si="239"/>
        <v>#N/A</v>
      </c>
      <c r="AU318" s="85" t="e">
        <f t="shared" si="248"/>
        <v>#VALUE!</v>
      </c>
      <c r="AV318" s="85" t="e">
        <f t="shared" si="249"/>
        <v>#VALUE!</v>
      </c>
      <c r="AW318" s="85" t="e">
        <f t="shared" si="250"/>
        <v>#VALUE!</v>
      </c>
      <c r="AX318" s="25" t="e">
        <f t="shared" si="251"/>
        <v>#VALUE!</v>
      </c>
      <c r="AY318" s="25">
        <f t="shared" si="212"/>
        <v>1.0169999999999999</v>
      </c>
      <c r="AZ318" s="55" t="e">
        <f t="shared" si="252"/>
        <v>#DIV/0!</v>
      </c>
    </row>
    <row r="319" spans="3:52">
      <c r="C319" s="4"/>
      <c r="D319" s="4"/>
      <c r="E319" s="4"/>
      <c r="F319" s="4"/>
      <c r="G319" s="55">
        <f t="shared" si="213"/>
        <v>-1.1208741258741391E-2</v>
      </c>
      <c r="H319" s="26"/>
      <c r="I319" s="25">
        <f>'Randament Mammo'!$I$18-4.5</f>
        <v>61.5</v>
      </c>
      <c r="J319" s="26"/>
      <c r="K319" s="25">
        <f t="shared" si="240"/>
        <v>0</v>
      </c>
      <c r="L319" s="25" t="e">
        <f>VLOOKUP(E319,'Tabele aux MGD'!B309:F319,IF(_CTF="Mo/Mo",2,IF(_CTF="Mo/Rh",3,IF(_CTF="Rh/Rh",4,5))),0)</f>
        <v>#N/A</v>
      </c>
      <c r="M319" s="25" t="e">
        <f t="shared" si="214"/>
        <v>#N/A</v>
      </c>
      <c r="N319" s="25" t="e">
        <f t="shared" si="215"/>
        <v>#N/A</v>
      </c>
      <c r="O319" s="25" t="e">
        <f t="shared" si="216"/>
        <v>#N/A</v>
      </c>
      <c r="P319" s="25" t="e">
        <f t="shared" si="217"/>
        <v>#N/A</v>
      </c>
      <c r="Q319" s="25" t="e">
        <f t="shared" si="218"/>
        <v>#N/A</v>
      </c>
      <c r="R319" s="25" t="e">
        <f t="shared" si="219"/>
        <v>#N/A</v>
      </c>
      <c r="S319" s="25" t="e">
        <f t="shared" si="220"/>
        <v>#N/A</v>
      </c>
      <c r="T319" s="25" t="e">
        <f t="shared" si="221"/>
        <v>#N/A</v>
      </c>
      <c r="U319" s="25" t="e">
        <f t="shared" si="241"/>
        <v>#VALUE!</v>
      </c>
      <c r="V319" s="25" t="e">
        <f t="shared" si="242"/>
        <v>#VALUE!</v>
      </c>
      <c r="W319" s="25" t="e">
        <f t="shared" si="243"/>
        <v>#VALUE!</v>
      </c>
      <c r="X319" s="26"/>
      <c r="Y319" s="85" t="e">
        <f t="shared" si="222"/>
        <v>#N/A</v>
      </c>
      <c r="Z319" s="85" t="e">
        <f t="shared" si="223"/>
        <v>#N/A</v>
      </c>
      <c r="AA319" s="85" t="e">
        <f t="shared" si="224"/>
        <v>#N/A</v>
      </c>
      <c r="AB319" s="85" t="e">
        <f t="shared" si="225"/>
        <v>#N/A</v>
      </c>
      <c r="AC319" s="85" t="e">
        <f t="shared" si="226"/>
        <v>#N/A</v>
      </c>
      <c r="AD319" s="85" t="e">
        <f t="shared" si="227"/>
        <v>#N/A</v>
      </c>
      <c r="AE319" s="85" t="e">
        <f t="shared" si="228"/>
        <v>#N/A</v>
      </c>
      <c r="AF319" s="85" t="e">
        <f t="shared" si="229"/>
        <v>#N/A</v>
      </c>
      <c r="AG319" s="85" t="e">
        <f t="shared" si="230"/>
        <v>#N/A</v>
      </c>
      <c r="AH319" s="85" t="e">
        <f t="shared" si="231"/>
        <v>#N/A</v>
      </c>
      <c r="AI319" s="85" t="e">
        <f t="shared" si="232"/>
        <v>#N/A</v>
      </c>
      <c r="AJ319" s="85" t="e">
        <f t="shared" si="233"/>
        <v>#N/A</v>
      </c>
      <c r="AK319" s="85" t="e">
        <f t="shared" si="244"/>
        <v>#VALUE!</v>
      </c>
      <c r="AL319" s="85" t="e">
        <f t="shared" si="245"/>
        <v>#VALUE!</v>
      </c>
      <c r="AM319" s="85" t="e">
        <f t="shared" si="246"/>
        <v>#VALUE!</v>
      </c>
      <c r="AN319" s="85" t="e">
        <f t="shared" si="247"/>
        <v>#N/A</v>
      </c>
      <c r="AO319" s="85" t="e">
        <f t="shared" si="234"/>
        <v>#N/A</v>
      </c>
      <c r="AP319" s="85" t="e">
        <f t="shared" si="235"/>
        <v>#N/A</v>
      </c>
      <c r="AQ319" s="85" t="e">
        <f t="shared" si="236"/>
        <v>#N/A</v>
      </c>
      <c r="AR319" s="85" t="e">
        <f t="shared" si="237"/>
        <v>#N/A</v>
      </c>
      <c r="AS319" s="85" t="e">
        <f t="shared" si="238"/>
        <v>#N/A</v>
      </c>
      <c r="AT319" s="85" t="e">
        <f t="shared" si="239"/>
        <v>#N/A</v>
      </c>
      <c r="AU319" s="85" t="e">
        <f t="shared" si="248"/>
        <v>#VALUE!</v>
      </c>
      <c r="AV319" s="85" t="e">
        <f t="shared" si="249"/>
        <v>#VALUE!</v>
      </c>
      <c r="AW319" s="85" t="e">
        <f t="shared" si="250"/>
        <v>#VALUE!</v>
      </c>
      <c r="AX319" s="25" t="e">
        <f t="shared" si="251"/>
        <v>#VALUE!</v>
      </c>
      <c r="AY319" s="25">
        <f t="shared" si="212"/>
        <v>1.0169999999999999</v>
      </c>
      <c r="AZ319" s="55" t="e">
        <f t="shared" si="252"/>
        <v>#DIV/0!</v>
      </c>
    </row>
    <row r="320" spans="3:52">
      <c r="C320" s="4"/>
      <c r="D320" s="4"/>
      <c r="E320" s="4"/>
      <c r="F320" s="4"/>
      <c r="G320" s="55">
        <f t="shared" si="213"/>
        <v>-1.1208741258741391E-2</v>
      </c>
      <c r="H320" s="26"/>
      <c r="I320" s="25">
        <f>'Randament Mammo'!$I$18-4.5</f>
        <v>61.5</v>
      </c>
      <c r="J320" s="26"/>
      <c r="K320" s="25">
        <f t="shared" si="240"/>
        <v>0</v>
      </c>
      <c r="L320" s="25" t="e">
        <f>VLOOKUP(E320,'Tabele aux MGD'!B310:F320,IF(_CTF="Mo/Mo",2,IF(_CTF="Mo/Rh",3,IF(_CTF="Rh/Rh",4,5))),0)</f>
        <v>#N/A</v>
      </c>
      <c r="M320" s="25" t="e">
        <f t="shared" si="214"/>
        <v>#N/A</v>
      </c>
      <c r="N320" s="25" t="e">
        <f t="shared" si="215"/>
        <v>#N/A</v>
      </c>
      <c r="O320" s="25" t="e">
        <f t="shared" si="216"/>
        <v>#N/A</v>
      </c>
      <c r="P320" s="25" t="e">
        <f t="shared" si="217"/>
        <v>#N/A</v>
      </c>
      <c r="Q320" s="25" t="e">
        <f t="shared" si="218"/>
        <v>#N/A</v>
      </c>
      <c r="R320" s="25" t="e">
        <f t="shared" si="219"/>
        <v>#N/A</v>
      </c>
      <c r="S320" s="25" t="e">
        <f t="shared" si="220"/>
        <v>#N/A</v>
      </c>
      <c r="T320" s="25" t="e">
        <f t="shared" si="221"/>
        <v>#N/A</v>
      </c>
      <c r="U320" s="25" t="e">
        <f t="shared" si="241"/>
        <v>#VALUE!</v>
      </c>
      <c r="V320" s="25" t="e">
        <f t="shared" si="242"/>
        <v>#VALUE!</v>
      </c>
      <c r="W320" s="25" t="e">
        <f t="shared" si="243"/>
        <v>#VALUE!</v>
      </c>
      <c r="X320" s="26"/>
      <c r="Y320" s="85" t="e">
        <f t="shared" si="222"/>
        <v>#N/A</v>
      </c>
      <c r="Z320" s="85" t="e">
        <f t="shared" si="223"/>
        <v>#N/A</v>
      </c>
      <c r="AA320" s="85" t="e">
        <f t="shared" si="224"/>
        <v>#N/A</v>
      </c>
      <c r="AB320" s="85" t="e">
        <f t="shared" si="225"/>
        <v>#N/A</v>
      </c>
      <c r="AC320" s="85" t="e">
        <f t="shared" si="226"/>
        <v>#N/A</v>
      </c>
      <c r="AD320" s="85" t="e">
        <f t="shared" si="227"/>
        <v>#N/A</v>
      </c>
      <c r="AE320" s="85" t="e">
        <f t="shared" si="228"/>
        <v>#N/A</v>
      </c>
      <c r="AF320" s="85" t="e">
        <f t="shared" si="229"/>
        <v>#N/A</v>
      </c>
      <c r="AG320" s="85" t="e">
        <f t="shared" si="230"/>
        <v>#N/A</v>
      </c>
      <c r="AH320" s="85" t="e">
        <f t="shared" si="231"/>
        <v>#N/A</v>
      </c>
      <c r="AI320" s="85" t="e">
        <f t="shared" si="232"/>
        <v>#N/A</v>
      </c>
      <c r="AJ320" s="85" t="e">
        <f t="shared" si="233"/>
        <v>#N/A</v>
      </c>
      <c r="AK320" s="85" t="e">
        <f t="shared" si="244"/>
        <v>#VALUE!</v>
      </c>
      <c r="AL320" s="85" t="e">
        <f t="shared" si="245"/>
        <v>#VALUE!</v>
      </c>
      <c r="AM320" s="85" t="e">
        <f t="shared" si="246"/>
        <v>#VALUE!</v>
      </c>
      <c r="AN320" s="85" t="e">
        <f t="shared" si="247"/>
        <v>#N/A</v>
      </c>
      <c r="AO320" s="85" t="e">
        <f t="shared" si="234"/>
        <v>#N/A</v>
      </c>
      <c r="AP320" s="85" t="e">
        <f t="shared" si="235"/>
        <v>#N/A</v>
      </c>
      <c r="AQ320" s="85" t="e">
        <f t="shared" si="236"/>
        <v>#N/A</v>
      </c>
      <c r="AR320" s="85" t="e">
        <f t="shared" si="237"/>
        <v>#N/A</v>
      </c>
      <c r="AS320" s="85" t="e">
        <f t="shared" si="238"/>
        <v>#N/A</v>
      </c>
      <c r="AT320" s="85" t="e">
        <f t="shared" si="239"/>
        <v>#N/A</v>
      </c>
      <c r="AU320" s="85" t="e">
        <f t="shared" si="248"/>
        <v>#VALUE!</v>
      </c>
      <c r="AV320" s="85" t="e">
        <f t="shared" si="249"/>
        <v>#VALUE!</v>
      </c>
      <c r="AW320" s="85" t="e">
        <f t="shared" si="250"/>
        <v>#VALUE!</v>
      </c>
      <c r="AX320" s="25" t="e">
        <f t="shared" si="251"/>
        <v>#VALUE!</v>
      </c>
      <c r="AY320" s="25">
        <f t="shared" si="212"/>
        <v>1.0169999999999999</v>
      </c>
      <c r="AZ320" s="55" t="e">
        <f t="shared" si="252"/>
        <v>#DIV/0!</v>
      </c>
    </row>
    <row r="321" spans="3:52">
      <c r="C321" s="4"/>
      <c r="D321" s="4"/>
      <c r="E321" s="4"/>
      <c r="F321" s="4"/>
      <c r="G321" s="55">
        <f t="shared" si="213"/>
        <v>-1.1208741258741391E-2</v>
      </c>
      <c r="H321" s="26"/>
      <c r="I321" s="25">
        <f>'Randament Mammo'!$I$18-4.5</f>
        <v>61.5</v>
      </c>
      <c r="J321" s="26"/>
      <c r="K321" s="25">
        <f t="shared" si="240"/>
        <v>0</v>
      </c>
      <c r="L321" s="25" t="e">
        <f>VLOOKUP(E321,'Tabele aux MGD'!B311:F321,IF(_CTF="Mo/Mo",2,IF(_CTF="Mo/Rh",3,IF(_CTF="Rh/Rh",4,5))),0)</f>
        <v>#N/A</v>
      </c>
      <c r="M321" s="25" t="e">
        <f t="shared" si="214"/>
        <v>#N/A</v>
      </c>
      <c r="N321" s="25" t="e">
        <f t="shared" si="215"/>
        <v>#N/A</v>
      </c>
      <c r="O321" s="25" t="e">
        <f t="shared" si="216"/>
        <v>#N/A</v>
      </c>
      <c r="P321" s="25" t="e">
        <f t="shared" si="217"/>
        <v>#N/A</v>
      </c>
      <c r="Q321" s="25" t="e">
        <f t="shared" si="218"/>
        <v>#N/A</v>
      </c>
      <c r="R321" s="25" t="e">
        <f t="shared" si="219"/>
        <v>#N/A</v>
      </c>
      <c r="S321" s="25" t="e">
        <f t="shared" si="220"/>
        <v>#N/A</v>
      </c>
      <c r="T321" s="25" t="e">
        <f t="shared" si="221"/>
        <v>#N/A</v>
      </c>
      <c r="U321" s="25" t="e">
        <f t="shared" si="241"/>
        <v>#VALUE!</v>
      </c>
      <c r="V321" s="25" t="e">
        <f t="shared" si="242"/>
        <v>#VALUE!</v>
      </c>
      <c r="W321" s="25" t="e">
        <f t="shared" si="243"/>
        <v>#VALUE!</v>
      </c>
      <c r="X321" s="26"/>
      <c r="Y321" s="85" t="e">
        <f t="shared" si="222"/>
        <v>#N/A</v>
      </c>
      <c r="Z321" s="85" t="e">
        <f t="shared" si="223"/>
        <v>#N/A</v>
      </c>
      <c r="AA321" s="85" t="e">
        <f t="shared" si="224"/>
        <v>#N/A</v>
      </c>
      <c r="AB321" s="85" t="e">
        <f t="shared" si="225"/>
        <v>#N/A</v>
      </c>
      <c r="AC321" s="85" t="e">
        <f t="shared" si="226"/>
        <v>#N/A</v>
      </c>
      <c r="AD321" s="85" t="e">
        <f t="shared" si="227"/>
        <v>#N/A</v>
      </c>
      <c r="AE321" s="85" t="e">
        <f t="shared" si="228"/>
        <v>#N/A</v>
      </c>
      <c r="AF321" s="85" t="e">
        <f t="shared" si="229"/>
        <v>#N/A</v>
      </c>
      <c r="AG321" s="85" t="e">
        <f t="shared" si="230"/>
        <v>#N/A</v>
      </c>
      <c r="AH321" s="85" t="e">
        <f t="shared" si="231"/>
        <v>#N/A</v>
      </c>
      <c r="AI321" s="85" t="e">
        <f t="shared" si="232"/>
        <v>#N/A</v>
      </c>
      <c r="AJ321" s="85" t="e">
        <f t="shared" si="233"/>
        <v>#N/A</v>
      </c>
      <c r="AK321" s="85" t="e">
        <f t="shared" si="244"/>
        <v>#VALUE!</v>
      </c>
      <c r="AL321" s="85" t="e">
        <f t="shared" si="245"/>
        <v>#VALUE!</v>
      </c>
      <c r="AM321" s="85" t="e">
        <f t="shared" si="246"/>
        <v>#VALUE!</v>
      </c>
      <c r="AN321" s="85" t="e">
        <f t="shared" si="247"/>
        <v>#N/A</v>
      </c>
      <c r="AO321" s="85" t="e">
        <f t="shared" si="234"/>
        <v>#N/A</v>
      </c>
      <c r="AP321" s="85" t="e">
        <f t="shared" si="235"/>
        <v>#N/A</v>
      </c>
      <c r="AQ321" s="85" t="e">
        <f t="shared" si="236"/>
        <v>#N/A</v>
      </c>
      <c r="AR321" s="85" t="e">
        <f t="shared" si="237"/>
        <v>#N/A</v>
      </c>
      <c r="AS321" s="85" t="e">
        <f t="shared" si="238"/>
        <v>#N/A</v>
      </c>
      <c r="AT321" s="85" t="e">
        <f t="shared" si="239"/>
        <v>#N/A</v>
      </c>
      <c r="AU321" s="85" t="e">
        <f t="shared" si="248"/>
        <v>#VALUE!</v>
      </c>
      <c r="AV321" s="85" t="e">
        <f t="shared" si="249"/>
        <v>#VALUE!</v>
      </c>
      <c r="AW321" s="85" t="e">
        <f t="shared" si="250"/>
        <v>#VALUE!</v>
      </c>
      <c r="AX321" s="25" t="e">
        <f t="shared" si="251"/>
        <v>#VALUE!</v>
      </c>
      <c r="AY321" s="25">
        <f t="shared" si="212"/>
        <v>1.0169999999999999</v>
      </c>
      <c r="AZ321" s="55" t="e">
        <f t="shared" si="252"/>
        <v>#DIV/0!</v>
      </c>
    </row>
    <row r="322" spans="3:52">
      <c r="C322" s="4"/>
      <c r="D322" s="4"/>
      <c r="E322" s="4"/>
      <c r="F322" s="4"/>
      <c r="G322" s="55">
        <f t="shared" si="213"/>
        <v>-1.1208741258741391E-2</v>
      </c>
      <c r="H322" s="26"/>
      <c r="I322" s="25">
        <f>'Randament Mammo'!$I$18-4.5</f>
        <v>61.5</v>
      </c>
      <c r="J322" s="26"/>
      <c r="K322" s="25">
        <f t="shared" si="240"/>
        <v>0</v>
      </c>
      <c r="L322" s="25" t="e">
        <f>VLOOKUP(E322,'Tabele aux MGD'!B312:F322,IF(_CTF="Mo/Mo",2,IF(_CTF="Mo/Rh",3,IF(_CTF="Rh/Rh",4,5))),0)</f>
        <v>#N/A</v>
      </c>
      <c r="M322" s="25" t="e">
        <f t="shared" si="214"/>
        <v>#N/A</v>
      </c>
      <c r="N322" s="25" t="e">
        <f t="shared" si="215"/>
        <v>#N/A</v>
      </c>
      <c r="O322" s="25" t="e">
        <f t="shared" si="216"/>
        <v>#N/A</v>
      </c>
      <c r="P322" s="25" t="e">
        <f t="shared" si="217"/>
        <v>#N/A</v>
      </c>
      <c r="Q322" s="25" t="e">
        <f t="shared" si="218"/>
        <v>#N/A</v>
      </c>
      <c r="R322" s="25" t="e">
        <f t="shared" si="219"/>
        <v>#N/A</v>
      </c>
      <c r="S322" s="25" t="e">
        <f t="shared" si="220"/>
        <v>#N/A</v>
      </c>
      <c r="T322" s="25" t="e">
        <f t="shared" si="221"/>
        <v>#N/A</v>
      </c>
      <c r="U322" s="25" t="e">
        <f t="shared" si="241"/>
        <v>#VALUE!</v>
      </c>
      <c r="V322" s="25" t="e">
        <f t="shared" si="242"/>
        <v>#VALUE!</v>
      </c>
      <c r="W322" s="25" t="e">
        <f t="shared" si="243"/>
        <v>#VALUE!</v>
      </c>
      <c r="X322" s="26"/>
      <c r="Y322" s="85" t="e">
        <f t="shared" si="222"/>
        <v>#N/A</v>
      </c>
      <c r="Z322" s="85" t="e">
        <f t="shared" si="223"/>
        <v>#N/A</v>
      </c>
      <c r="AA322" s="85" t="e">
        <f t="shared" si="224"/>
        <v>#N/A</v>
      </c>
      <c r="AB322" s="85" t="e">
        <f t="shared" si="225"/>
        <v>#N/A</v>
      </c>
      <c r="AC322" s="85" t="e">
        <f t="shared" si="226"/>
        <v>#N/A</v>
      </c>
      <c r="AD322" s="85" t="e">
        <f t="shared" si="227"/>
        <v>#N/A</v>
      </c>
      <c r="AE322" s="85" t="e">
        <f t="shared" si="228"/>
        <v>#N/A</v>
      </c>
      <c r="AF322" s="85" t="e">
        <f t="shared" si="229"/>
        <v>#N/A</v>
      </c>
      <c r="AG322" s="85" t="e">
        <f t="shared" si="230"/>
        <v>#N/A</v>
      </c>
      <c r="AH322" s="85" t="e">
        <f t="shared" si="231"/>
        <v>#N/A</v>
      </c>
      <c r="AI322" s="85" t="e">
        <f t="shared" si="232"/>
        <v>#N/A</v>
      </c>
      <c r="AJ322" s="85" t="e">
        <f t="shared" si="233"/>
        <v>#N/A</v>
      </c>
      <c r="AK322" s="85" t="e">
        <f t="shared" si="244"/>
        <v>#VALUE!</v>
      </c>
      <c r="AL322" s="85" t="e">
        <f t="shared" si="245"/>
        <v>#VALUE!</v>
      </c>
      <c r="AM322" s="85" t="e">
        <f t="shared" si="246"/>
        <v>#VALUE!</v>
      </c>
      <c r="AN322" s="85" t="e">
        <f t="shared" si="247"/>
        <v>#N/A</v>
      </c>
      <c r="AO322" s="85" t="e">
        <f t="shared" si="234"/>
        <v>#N/A</v>
      </c>
      <c r="AP322" s="85" t="e">
        <f t="shared" si="235"/>
        <v>#N/A</v>
      </c>
      <c r="AQ322" s="85" t="e">
        <f t="shared" si="236"/>
        <v>#N/A</v>
      </c>
      <c r="AR322" s="85" t="e">
        <f t="shared" si="237"/>
        <v>#N/A</v>
      </c>
      <c r="AS322" s="85" t="e">
        <f t="shared" si="238"/>
        <v>#N/A</v>
      </c>
      <c r="AT322" s="85" t="e">
        <f t="shared" si="239"/>
        <v>#N/A</v>
      </c>
      <c r="AU322" s="85" t="e">
        <f t="shared" si="248"/>
        <v>#VALUE!</v>
      </c>
      <c r="AV322" s="85" t="e">
        <f t="shared" si="249"/>
        <v>#VALUE!</v>
      </c>
      <c r="AW322" s="85" t="e">
        <f t="shared" si="250"/>
        <v>#VALUE!</v>
      </c>
      <c r="AX322" s="25" t="e">
        <f t="shared" si="251"/>
        <v>#VALUE!</v>
      </c>
      <c r="AY322" s="25">
        <f t="shared" si="212"/>
        <v>1.0169999999999999</v>
      </c>
      <c r="AZ322" s="55" t="e">
        <f t="shared" si="252"/>
        <v>#DIV/0!</v>
      </c>
    </row>
    <row r="323" spans="3:52">
      <c r="C323" s="4"/>
      <c r="D323" s="4"/>
      <c r="E323" s="4"/>
      <c r="F323" s="4"/>
      <c r="G323" s="55">
        <f t="shared" si="213"/>
        <v>-1.1208741258741391E-2</v>
      </c>
      <c r="H323" s="26"/>
      <c r="I323" s="25">
        <f>'Randament Mammo'!$I$18-4.5</f>
        <v>61.5</v>
      </c>
      <c r="J323" s="26"/>
      <c r="K323" s="25">
        <f t="shared" si="240"/>
        <v>0</v>
      </c>
      <c r="L323" s="25" t="e">
        <f>VLOOKUP(E323,'Tabele aux MGD'!B313:F323,IF(_CTF="Mo/Mo",2,IF(_CTF="Mo/Rh",3,IF(_CTF="Rh/Rh",4,5))),0)</f>
        <v>#N/A</v>
      </c>
      <c r="M323" s="25" t="e">
        <f t="shared" si="214"/>
        <v>#N/A</v>
      </c>
      <c r="N323" s="25" t="e">
        <f t="shared" si="215"/>
        <v>#N/A</v>
      </c>
      <c r="O323" s="25" t="e">
        <f t="shared" si="216"/>
        <v>#N/A</v>
      </c>
      <c r="P323" s="25" t="e">
        <f t="shared" si="217"/>
        <v>#N/A</v>
      </c>
      <c r="Q323" s="25" t="e">
        <f t="shared" si="218"/>
        <v>#N/A</v>
      </c>
      <c r="R323" s="25" t="e">
        <f t="shared" si="219"/>
        <v>#N/A</v>
      </c>
      <c r="S323" s="25" t="e">
        <f t="shared" si="220"/>
        <v>#N/A</v>
      </c>
      <c r="T323" s="25" t="e">
        <f t="shared" si="221"/>
        <v>#N/A</v>
      </c>
      <c r="U323" s="25" t="e">
        <f t="shared" si="241"/>
        <v>#VALUE!</v>
      </c>
      <c r="V323" s="25" t="e">
        <f t="shared" si="242"/>
        <v>#VALUE!</v>
      </c>
      <c r="W323" s="25" t="e">
        <f t="shared" si="243"/>
        <v>#VALUE!</v>
      </c>
      <c r="X323" s="26"/>
      <c r="Y323" s="85" t="e">
        <f t="shared" si="222"/>
        <v>#N/A</v>
      </c>
      <c r="Z323" s="85" t="e">
        <f t="shared" si="223"/>
        <v>#N/A</v>
      </c>
      <c r="AA323" s="85" t="e">
        <f t="shared" si="224"/>
        <v>#N/A</v>
      </c>
      <c r="AB323" s="85" t="e">
        <f t="shared" si="225"/>
        <v>#N/A</v>
      </c>
      <c r="AC323" s="85" t="e">
        <f t="shared" si="226"/>
        <v>#N/A</v>
      </c>
      <c r="AD323" s="85" t="e">
        <f t="shared" si="227"/>
        <v>#N/A</v>
      </c>
      <c r="AE323" s="85" t="e">
        <f t="shared" si="228"/>
        <v>#N/A</v>
      </c>
      <c r="AF323" s="85" t="e">
        <f t="shared" si="229"/>
        <v>#N/A</v>
      </c>
      <c r="AG323" s="85" t="e">
        <f t="shared" si="230"/>
        <v>#N/A</v>
      </c>
      <c r="AH323" s="85" t="e">
        <f t="shared" si="231"/>
        <v>#N/A</v>
      </c>
      <c r="AI323" s="85" t="e">
        <f t="shared" si="232"/>
        <v>#N/A</v>
      </c>
      <c r="AJ323" s="85" t="e">
        <f t="shared" si="233"/>
        <v>#N/A</v>
      </c>
      <c r="AK323" s="85" t="e">
        <f t="shared" si="244"/>
        <v>#VALUE!</v>
      </c>
      <c r="AL323" s="85" t="e">
        <f t="shared" si="245"/>
        <v>#VALUE!</v>
      </c>
      <c r="AM323" s="85" t="e">
        <f t="shared" si="246"/>
        <v>#VALUE!</v>
      </c>
      <c r="AN323" s="85" t="e">
        <f t="shared" si="247"/>
        <v>#N/A</v>
      </c>
      <c r="AO323" s="85" t="e">
        <f t="shared" si="234"/>
        <v>#N/A</v>
      </c>
      <c r="AP323" s="85" t="e">
        <f t="shared" si="235"/>
        <v>#N/A</v>
      </c>
      <c r="AQ323" s="85" t="e">
        <f t="shared" si="236"/>
        <v>#N/A</v>
      </c>
      <c r="AR323" s="85" t="e">
        <f t="shared" si="237"/>
        <v>#N/A</v>
      </c>
      <c r="AS323" s="85" t="e">
        <f t="shared" si="238"/>
        <v>#N/A</v>
      </c>
      <c r="AT323" s="85" t="e">
        <f t="shared" si="239"/>
        <v>#N/A</v>
      </c>
      <c r="AU323" s="85" t="e">
        <f t="shared" si="248"/>
        <v>#VALUE!</v>
      </c>
      <c r="AV323" s="85" t="e">
        <f t="shared" si="249"/>
        <v>#VALUE!</v>
      </c>
      <c r="AW323" s="85" t="e">
        <f t="shared" si="250"/>
        <v>#VALUE!</v>
      </c>
      <c r="AX323" s="25" t="e">
        <f t="shared" si="251"/>
        <v>#VALUE!</v>
      </c>
      <c r="AY323" s="25">
        <f t="shared" si="212"/>
        <v>1.0169999999999999</v>
      </c>
      <c r="AZ323" s="55" t="e">
        <f t="shared" si="252"/>
        <v>#DIV/0!</v>
      </c>
    </row>
    <row r="324" spans="3:52">
      <c r="C324" s="4"/>
      <c r="D324" s="4"/>
      <c r="E324" s="4"/>
      <c r="F324" s="4"/>
      <c r="G324" s="55">
        <f t="shared" si="213"/>
        <v>-1.1208741258741391E-2</v>
      </c>
      <c r="H324" s="26"/>
      <c r="I324" s="25">
        <f>'Randament Mammo'!$I$18-4.5</f>
        <v>61.5</v>
      </c>
      <c r="J324" s="26"/>
      <c r="K324" s="25">
        <f t="shared" si="240"/>
        <v>0</v>
      </c>
      <c r="L324" s="25" t="e">
        <f>VLOOKUP(E324,'Tabele aux MGD'!B314:F324,IF(_CTF="Mo/Mo",2,IF(_CTF="Mo/Rh",3,IF(_CTF="Rh/Rh",4,5))),0)</f>
        <v>#N/A</v>
      </c>
      <c r="M324" s="25" t="e">
        <f t="shared" si="214"/>
        <v>#N/A</v>
      </c>
      <c r="N324" s="25" t="e">
        <f t="shared" si="215"/>
        <v>#N/A</v>
      </c>
      <c r="O324" s="25" t="e">
        <f t="shared" si="216"/>
        <v>#N/A</v>
      </c>
      <c r="P324" s="25" t="e">
        <f t="shared" si="217"/>
        <v>#N/A</v>
      </c>
      <c r="Q324" s="25" t="e">
        <f t="shared" si="218"/>
        <v>#N/A</v>
      </c>
      <c r="R324" s="25" t="e">
        <f t="shared" si="219"/>
        <v>#N/A</v>
      </c>
      <c r="S324" s="25" t="e">
        <f t="shared" si="220"/>
        <v>#N/A</v>
      </c>
      <c r="T324" s="25" t="e">
        <f t="shared" si="221"/>
        <v>#N/A</v>
      </c>
      <c r="U324" s="25" t="e">
        <f t="shared" si="241"/>
        <v>#VALUE!</v>
      </c>
      <c r="V324" s="25" t="e">
        <f t="shared" si="242"/>
        <v>#VALUE!</v>
      </c>
      <c r="W324" s="25" t="e">
        <f t="shared" si="243"/>
        <v>#VALUE!</v>
      </c>
      <c r="X324" s="26"/>
      <c r="Y324" s="85" t="e">
        <f t="shared" si="222"/>
        <v>#N/A</v>
      </c>
      <c r="Z324" s="85" t="e">
        <f t="shared" si="223"/>
        <v>#N/A</v>
      </c>
      <c r="AA324" s="85" t="e">
        <f t="shared" si="224"/>
        <v>#N/A</v>
      </c>
      <c r="AB324" s="85" t="e">
        <f t="shared" si="225"/>
        <v>#N/A</v>
      </c>
      <c r="AC324" s="85" t="e">
        <f t="shared" si="226"/>
        <v>#N/A</v>
      </c>
      <c r="AD324" s="85" t="e">
        <f t="shared" si="227"/>
        <v>#N/A</v>
      </c>
      <c r="AE324" s="85" t="e">
        <f t="shared" si="228"/>
        <v>#N/A</v>
      </c>
      <c r="AF324" s="85" t="e">
        <f t="shared" si="229"/>
        <v>#N/A</v>
      </c>
      <c r="AG324" s="85" t="e">
        <f t="shared" si="230"/>
        <v>#N/A</v>
      </c>
      <c r="AH324" s="85" t="e">
        <f t="shared" si="231"/>
        <v>#N/A</v>
      </c>
      <c r="AI324" s="85" t="e">
        <f t="shared" si="232"/>
        <v>#N/A</v>
      </c>
      <c r="AJ324" s="85" t="e">
        <f t="shared" si="233"/>
        <v>#N/A</v>
      </c>
      <c r="AK324" s="85" t="e">
        <f t="shared" si="244"/>
        <v>#VALUE!</v>
      </c>
      <c r="AL324" s="85" t="e">
        <f t="shared" si="245"/>
        <v>#VALUE!</v>
      </c>
      <c r="AM324" s="85" t="e">
        <f t="shared" si="246"/>
        <v>#VALUE!</v>
      </c>
      <c r="AN324" s="85" t="e">
        <f t="shared" si="247"/>
        <v>#N/A</v>
      </c>
      <c r="AO324" s="85" t="e">
        <f t="shared" si="234"/>
        <v>#N/A</v>
      </c>
      <c r="AP324" s="85" t="e">
        <f t="shared" si="235"/>
        <v>#N/A</v>
      </c>
      <c r="AQ324" s="85" t="e">
        <f t="shared" si="236"/>
        <v>#N/A</v>
      </c>
      <c r="AR324" s="85" t="e">
        <f t="shared" si="237"/>
        <v>#N/A</v>
      </c>
      <c r="AS324" s="85" t="e">
        <f t="shared" si="238"/>
        <v>#N/A</v>
      </c>
      <c r="AT324" s="85" t="e">
        <f t="shared" si="239"/>
        <v>#N/A</v>
      </c>
      <c r="AU324" s="85" t="e">
        <f t="shared" si="248"/>
        <v>#VALUE!</v>
      </c>
      <c r="AV324" s="85" t="e">
        <f t="shared" si="249"/>
        <v>#VALUE!</v>
      </c>
      <c r="AW324" s="85" t="e">
        <f t="shared" si="250"/>
        <v>#VALUE!</v>
      </c>
      <c r="AX324" s="25" t="e">
        <f t="shared" si="251"/>
        <v>#VALUE!</v>
      </c>
      <c r="AY324" s="25">
        <f t="shared" si="212"/>
        <v>1.0169999999999999</v>
      </c>
      <c r="AZ324" s="55" t="e">
        <f t="shared" si="252"/>
        <v>#DIV/0!</v>
      </c>
    </row>
    <row r="325" spans="3:52">
      <c r="C325" s="4"/>
      <c r="D325" s="4"/>
      <c r="E325" s="4"/>
      <c r="F325" s="4"/>
      <c r="G325" s="55">
        <f t="shared" si="213"/>
        <v>-1.1208741258741391E-2</v>
      </c>
      <c r="H325" s="26"/>
      <c r="I325" s="25">
        <f>'Randament Mammo'!$I$18-4.5</f>
        <v>61.5</v>
      </c>
      <c r="J325" s="26"/>
      <c r="K325" s="25">
        <f t="shared" si="240"/>
        <v>0</v>
      </c>
      <c r="L325" s="25" t="e">
        <f>VLOOKUP(E325,'Tabele aux MGD'!B315:F325,IF(_CTF="Mo/Mo",2,IF(_CTF="Mo/Rh",3,IF(_CTF="Rh/Rh",4,5))),0)</f>
        <v>#N/A</v>
      </c>
      <c r="M325" s="25" t="e">
        <f t="shared" si="214"/>
        <v>#N/A</v>
      </c>
      <c r="N325" s="25" t="e">
        <f t="shared" si="215"/>
        <v>#N/A</v>
      </c>
      <c r="O325" s="25" t="e">
        <f t="shared" si="216"/>
        <v>#N/A</v>
      </c>
      <c r="P325" s="25" t="e">
        <f t="shared" si="217"/>
        <v>#N/A</v>
      </c>
      <c r="Q325" s="25" t="e">
        <f t="shared" si="218"/>
        <v>#N/A</v>
      </c>
      <c r="R325" s="25" t="e">
        <f t="shared" si="219"/>
        <v>#N/A</v>
      </c>
      <c r="S325" s="25" t="e">
        <f t="shared" si="220"/>
        <v>#N/A</v>
      </c>
      <c r="T325" s="25" t="e">
        <f t="shared" si="221"/>
        <v>#N/A</v>
      </c>
      <c r="U325" s="25" t="e">
        <f t="shared" si="241"/>
        <v>#VALUE!</v>
      </c>
      <c r="V325" s="25" t="e">
        <f t="shared" si="242"/>
        <v>#VALUE!</v>
      </c>
      <c r="W325" s="25" t="e">
        <f t="shared" si="243"/>
        <v>#VALUE!</v>
      </c>
      <c r="X325" s="26"/>
      <c r="Y325" s="85" t="e">
        <f t="shared" si="222"/>
        <v>#N/A</v>
      </c>
      <c r="Z325" s="85" t="e">
        <f t="shared" si="223"/>
        <v>#N/A</v>
      </c>
      <c r="AA325" s="85" t="e">
        <f t="shared" si="224"/>
        <v>#N/A</v>
      </c>
      <c r="AB325" s="85" t="e">
        <f t="shared" si="225"/>
        <v>#N/A</v>
      </c>
      <c r="AC325" s="85" t="e">
        <f t="shared" si="226"/>
        <v>#N/A</v>
      </c>
      <c r="AD325" s="85" t="e">
        <f t="shared" si="227"/>
        <v>#N/A</v>
      </c>
      <c r="AE325" s="85" t="e">
        <f t="shared" si="228"/>
        <v>#N/A</v>
      </c>
      <c r="AF325" s="85" t="e">
        <f t="shared" si="229"/>
        <v>#N/A</v>
      </c>
      <c r="AG325" s="85" t="e">
        <f t="shared" si="230"/>
        <v>#N/A</v>
      </c>
      <c r="AH325" s="85" t="e">
        <f t="shared" si="231"/>
        <v>#N/A</v>
      </c>
      <c r="AI325" s="85" t="e">
        <f t="shared" si="232"/>
        <v>#N/A</v>
      </c>
      <c r="AJ325" s="85" t="e">
        <f t="shared" si="233"/>
        <v>#N/A</v>
      </c>
      <c r="AK325" s="85" t="e">
        <f t="shared" si="244"/>
        <v>#VALUE!</v>
      </c>
      <c r="AL325" s="85" t="e">
        <f t="shared" si="245"/>
        <v>#VALUE!</v>
      </c>
      <c r="AM325" s="85" t="e">
        <f t="shared" si="246"/>
        <v>#VALUE!</v>
      </c>
      <c r="AN325" s="85" t="e">
        <f t="shared" si="247"/>
        <v>#N/A</v>
      </c>
      <c r="AO325" s="85" t="e">
        <f t="shared" si="234"/>
        <v>#N/A</v>
      </c>
      <c r="AP325" s="85" t="e">
        <f t="shared" si="235"/>
        <v>#N/A</v>
      </c>
      <c r="AQ325" s="85" t="e">
        <f t="shared" si="236"/>
        <v>#N/A</v>
      </c>
      <c r="AR325" s="85" t="e">
        <f t="shared" si="237"/>
        <v>#N/A</v>
      </c>
      <c r="AS325" s="85" t="e">
        <f t="shared" si="238"/>
        <v>#N/A</v>
      </c>
      <c r="AT325" s="85" t="e">
        <f t="shared" si="239"/>
        <v>#N/A</v>
      </c>
      <c r="AU325" s="85" t="e">
        <f t="shared" si="248"/>
        <v>#VALUE!</v>
      </c>
      <c r="AV325" s="85" t="e">
        <f t="shared" si="249"/>
        <v>#VALUE!</v>
      </c>
      <c r="AW325" s="85" t="e">
        <f t="shared" si="250"/>
        <v>#VALUE!</v>
      </c>
      <c r="AX325" s="25" t="e">
        <f t="shared" si="251"/>
        <v>#VALUE!</v>
      </c>
      <c r="AY325" s="25">
        <f t="shared" si="212"/>
        <v>1.0169999999999999</v>
      </c>
      <c r="AZ325" s="55" t="e">
        <f t="shared" si="252"/>
        <v>#DIV/0!</v>
      </c>
    </row>
    <row r="326" spans="3:52">
      <c r="C326" s="4"/>
      <c r="D326" s="4"/>
      <c r="E326" s="4"/>
      <c r="F326" s="4"/>
      <c r="G326" s="55">
        <f t="shared" si="213"/>
        <v>-1.1208741258741391E-2</v>
      </c>
      <c r="H326" s="26"/>
      <c r="I326" s="25">
        <f>'Randament Mammo'!$I$18-4.5</f>
        <v>61.5</v>
      </c>
      <c r="J326" s="26"/>
      <c r="K326" s="25">
        <f t="shared" si="240"/>
        <v>0</v>
      </c>
      <c r="L326" s="25" t="e">
        <f>VLOOKUP(E326,'Tabele aux MGD'!B316:F326,IF(_CTF="Mo/Mo",2,IF(_CTF="Mo/Rh",3,IF(_CTF="Rh/Rh",4,5))),0)</f>
        <v>#N/A</v>
      </c>
      <c r="M326" s="25" t="e">
        <f t="shared" si="214"/>
        <v>#N/A</v>
      </c>
      <c r="N326" s="25" t="e">
        <f t="shared" si="215"/>
        <v>#N/A</v>
      </c>
      <c r="O326" s="25" t="e">
        <f t="shared" si="216"/>
        <v>#N/A</v>
      </c>
      <c r="P326" s="25" t="e">
        <f t="shared" si="217"/>
        <v>#N/A</v>
      </c>
      <c r="Q326" s="25" t="e">
        <f t="shared" si="218"/>
        <v>#N/A</v>
      </c>
      <c r="R326" s="25" t="e">
        <f t="shared" si="219"/>
        <v>#N/A</v>
      </c>
      <c r="S326" s="25" t="e">
        <f t="shared" si="220"/>
        <v>#N/A</v>
      </c>
      <c r="T326" s="25" t="e">
        <f t="shared" si="221"/>
        <v>#N/A</v>
      </c>
      <c r="U326" s="25" t="e">
        <f t="shared" si="241"/>
        <v>#VALUE!</v>
      </c>
      <c r="V326" s="25" t="e">
        <f t="shared" si="242"/>
        <v>#VALUE!</v>
      </c>
      <c r="W326" s="25" t="e">
        <f t="shared" si="243"/>
        <v>#VALUE!</v>
      </c>
      <c r="X326" s="26"/>
      <c r="Y326" s="85" t="e">
        <f t="shared" si="222"/>
        <v>#N/A</v>
      </c>
      <c r="Z326" s="85" t="e">
        <f t="shared" si="223"/>
        <v>#N/A</v>
      </c>
      <c r="AA326" s="85" t="e">
        <f t="shared" si="224"/>
        <v>#N/A</v>
      </c>
      <c r="AB326" s="85" t="e">
        <f t="shared" si="225"/>
        <v>#N/A</v>
      </c>
      <c r="AC326" s="85" t="e">
        <f t="shared" si="226"/>
        <v>#N/A</v>
      </c>
      <c r="AD326" s="85" t="e">
        <f t="shared" si="227"/>
        <v>#N/A</v>
      </c>
      <c r="AE326" s="85" t="e">
        <f t="shared" si="228"/>
        <v>#N/A</v>
      </c>
      <c r="AF326" s="85" t="e">
        <f t="shared" si="229"/>
        <v>#N/A</v>
      </c>
      <c r="AG326" s="85" t="e">
        <f t="shared" si="230"/>
        <v>#N/A</v>
      </c>
      <c r="AH326" s="85" t="e">
        <f t="shared" si="231"/>
        <v>#N/A</v>
      </c>
      <c r="AI326" s="85" t="e">
        <f t="shared" si="232"/>
        <v>#N/A</v>
      </c>
      <c r="AJ326" s="85" t="e">
        <f t="shared" si="233"/>
        <v>#N/A</v>
      </c>
      <c r="AK326" s="85" t="e">
        <f t="shared" si="244"/>
        <v>#VALUE!</v>
      </c>
      <c r="AL326" s="85" t="e">
        <f t="shared" si="245"/>
        <v>#VALUE!</v>
      </c>
      <c r="AM326" s="85" t="e">
        <f t="shared" si="246"/>
        <v>#VALUE!</v>
      </c>
      <c r="AN326" s="85" t="e">
        <f t="shared" si="247"/>
        <v>#N/A</v>
      </c>
      <c r="AO326" s="85" t="e">
        <f t="shared" si="234"/>
        <v>#N/A</v>
      </c>
      <c r="AP326" s="85" t="e">
        <f t="shared" si="235"/>
        <v>#N/A</v>
      </c>
      <c r="AQ326" s="85" t="e">
        <f t="shared" si="236"/>
        <v>#N/A</v>
      </c>
      <c r="AR326" s="85" t="e">
        <f t="shared" si="237"/>
        <v>#N/A</v>
      </c>
      <c r="AS326" s="85" t="e">
        <f t="shared" si="238"/>
        <v>#N/A</v>
      </c>
      <c r="AT326" s="85" t="e">
        <f t="shared" si="239"/>
        <v>#N/A</v>
      </c>
      <c r="AU326" s="85" t="e">
        <f t="shared" si="248"/>
        <v>#VALUE!</v>
      </c>
      <c r="AV326" s="85" t="e">
        <f t="shared" si="249"/>
        <v>#VALUE!</v>
      </c>
      <c r="AW326" s="85" t="e">
        <f t="shared" si="250"/>
        <v>#VALUE!</v>
      </c>
      <c r="AX326" s="25" t="e">
        <f t="shared" si="251"/>
        <v>#VALUE!</v>
      </c>
      <c r="AY326" s="25">
        <f t="shared" si="212"/>
        <v>1.0169999999999999</v>
      </c>
      <c r="AZ326" s="55" t="e">
        <f t="shared" si="252"/>
        <v>#DIV/0!</v>
      </c>
    </row>
    <row r="327" spans="3:52">
      <c r="C327" s="4"/>
      <c r="D327" s="4"/>
      <c r="E327" s="4"/>
      <c r="F327" s="4"/>
      <c r="G327" s="55">
        <f t="shared" si="213"/>
        <v>-1.1208741258741391E-2</v>
      </c>
      <c r="H327" s="26"/>
      <c r="I327" s="25">
        <f>'Randament Mammo'!$I$18-4.5</f>
        <v>61.5</v>
      </c>
      <c r="J327" s="26"/>
      <c r="K327" s="25">
        <f t="shared" si="240"/>
        <v>0</v>
      </c>
      <c r="L327" s="25" t="e">
        <f>VLOOKUP(E327,'Tabele aux MGD'!B317:F327,IF(_CTF="Mo/Mo",2,IF(_CTF="Mo/Rh",3,IF(_CTF="Rh/Rh",4,5))),0)</f>
        <v>#N/A</v>
      </c>
      <c r="M327" s="25" t="e">
        <f t="shared" si="214"/>
        <v>#N/A</v>
      </c>
      <c r="N327" s="25" t="e">
        <f t="shared" si="215"/>
        <v>#N/A</v>
      </c>
      <c r="O327" s="25" t="e">
        <f t="shared" si="216"/>
        <v>#N/A</v>
      </c>
      <c r="P327" s="25" t="e">
        <f t="shared" si="217"/>
        <v>#N/A</v>
      </c>
      <c r="Q327" s="25" t="e">
        <f t="shared" si="218"/>
        <v>#N/A</v>
      </c>
      <c r="R327" s="25" t="e">
        <f t="shared" si="219"/>
        <v>#N/A</v>
      </c>
      <c r="S327" s="25" t="e">
        <f t="shared" si="220"/>
        <v>#N/A</v>
      </c>
      <c r="T327" s="25" t="e">
        <f t="shared" si="221"/>
        <v>#N/A</v>
      </c>
      <c r="U327" s="25" t="e">
        <f t="shared" si="241"/>
        <v>#VALUE!</v>
      </c>
      <c r="V327" s="25" t="e">
        <f t="shared" si="242"/>
        <v>#VALUE!</v>
      </c>
      <c r="W327" s="25" t="e">
        <f t="shared" si="243"/>
        <v>#VALUE!</v>
      </c>
      <c r="X327" s="26"/>
      <c r="Y327" s="85" t="e">
        <f t="shared" si="222"/>
        <v>#N/A</v>
      </c>
      <c r="Z327" s="85" t="e">
        <f t="shared" si="223"/>
        <v>#N/A</v>
      </c>
      <c r="AA327" s="85" t="e">
        <f t="shared" si="224"/>
        <v>#N/A</v>
      </c>
      <c r="AB327" s="85" t="e">
        <f t="shared" si="225"/>
        <v>#N/A</v>
      </c>
      <c r="AC327" s="85" t="e">
        <f t="shared" si="226"/>
        <v>#N/A</v>
      </c>
      <c r="AD327" s="85" t="e">
        <f t="shared" si="227"/>
        <v>#N/A</v>
      </c>
      <c r="AE327" s="85" t="e">
        <f t="shared" si="228"/>
        <v>#N/A</v>
      </c>
      <c r="AF327" s="85" t="e">
        <f t="shared" si="229"/>
        <v>#N/A</v>
      </c>
      <c r="AG327" s="85" t="e">
        <f t="shared" si="230"/>
        <v>#N/A</v>
      </c>
      <c r="AH327" s="85" t="e">
        <f t="shared" si="231"/>
        <v>#N/A</v>
      </c>
      <c r="AI327" s="85" t="e">
        <f t="shared" si="232"/>
        <v>#N/A</v>
      </c>
      <c r="AJ327" s="85" t="e">
        <f t="shared" si="233"/>
        <v>#N/A</v>
      </c>
      <c r="AK327" s="85" t="e">
        <f t="shared" si="244"/>
        <v>#VALUE!</v>
      </c>
      <c r="AL327" s="85" t="e">
        <f t="shared" si="245"/>
        <v>#VALUE!</v>
      </c>
      <c r="AM327" s="85" t="e">
        <f t="shared" si="246"/>
        <v>#VALUE!</v>
      </c>
      <c r="AN327" s="85" t="e">
        <f t="shared" si="247"/>
        <v>#N/A</v>
      </c>
      <c r="AO327" s="85" t="e">
        <f t="shared" si="234"/>
        <v>#N/A</v>
      </c>
      <c r="AP327" s="85" t="e">
        <f t="shared" si="235"/>
        <v>#N/A</v>
      </c>
      <c r="AQ327" s="85" t="e">
        <f t="shared" si="236"/>
        <v>#N/A</v>
      </c>
      <c r="AR327" s="85" t="e">
        <f t="shared" si="237"/>
        <v>#N/A</v>
      </c>
      <c r="AS327" s="85" t="e">
        <f t="shared" si="238"/>
        <v>#N/A</v>
      </c>
      <c r="AT327" s="85" t="e">
        <f t="shared" si="239"/>
        <v>#N/A</v>
      </c>
      <c r="AU327" s="85" t="e">
        <f t="shared" si="248"/>
        <v>#VALUE!</v>
      </c>
      <c r="AV327" s="85" t="e">
        <f t="shared" si="249"/>
        <v>#VALUE!</v>
      </c>
      <c r="AW327" s="85" t="e">
        <f t="shared" si="250"/>
        <v>#VALUE!</v>
      </c>
      <c r="AX327" s="25" t="e">
        <f t="shared" si="251"/>
        <v>#VALUE!</v>
      </c>
      <c r="AY327" s="25">
        <f t="shared" si="212"/>
        <v>1.0169999999999999</v>
      </c>
      <c r="AZ327" s="55" t="e">
        <f t="shared" si="252"/>
        <v>#DIV/0!</v>
      </c>
    </row>
    <row r="328" spans="3:52">
      <c r="C328" s="4"/>
      <c r="D328" s="4"/>
      <c r="E328" s="4"/>
      <c r="F328" s="4"/>
      <c r="G328" s="55">
        <f t="shared" si="213"/>
        <v>-1.1208741258741391E-2</v>
      </c>
      <c r="H328" s="26"/>
      <c r="I328" s="25">
        <f>'Randament Mammo'!$I$18-4.5</f>
        <v>61.5</v>
      </c>
      <c r="J328" s="26"/>
      <c r="K328" s="25">
        <f t="shared" si="240"/>
        <v>0</v>
      </c>
      <c r="L328" s="25" t="e">
        <f>VLOOKUP(E328,'Tabele aux MGD'!B318:F328,IF(_CTF="Mo/Mo",2,IF(_CTF="Mo/Rh",3,IF(_CTF="Rh/Rh",4,5))),0)</f>
        <v>#N/A</v>
      </c>
      <c r="M328" s="25" t="e">
        <f t="shared" si="214"/>
        <v>#N/A</v>
      </c>
      <c r="N328" s="25" t="e">
        <f t="shared" si="215"/>
        <v>#N/A</v>
      </c>
      <c r="O328" s="25" t="e">
        <f t="shared" si="216"/>
        <v>#N/A</v>
      </c>
      <c r="P328" s="25" t="e">
        <f t="shared" si="217"/>
        <v>#N/A</v>
      </c>
      <c r="Q328" s="25" t="e">
        <f t="shared" si="218"/>
        <v>#N/A</v>
      </c>
      <c r="R328" s="25" t="e">
        <f t="shared" si="219"/>
        <v>#N/A</v>
      </c>
      <c r="S328" s="25" t="e">
        <f t="shared" si="220"/>
        <v>#N/A</v>
      </c>
      <c r="T328" s="25" t="e">
        <f t="shared" si="221"/>
        <v>#N/A</v>
      </c>
      <c r="U328" s="25" t="e">
        <f t="shared" si="241"/>
        <v>#VALUE!</v>
      </c>
      <c r="V328" s="25" t="e">
        <f t="shared" si="242"/>
        <v>#VALUE!</v>
      </c>
      <c r="W328" s="25" t="e">
        <f t="shared" si="243"/>
        <v>#VALUE!</v>
      </c>
      <c r="X328" s="26"/>
      <c r="Y328" s="85" t="e">
        <f t="shared" si="222"/>
        <v>#N/A</v>
      </c>
      <c r="Z328" s="85" t="e">
        <f t="shared" si="223"/>
        <v>#N/A</v>
      </c>
      <c r="AA328" s="85" t="e">
        <f t="shared" si="224"/>
        <v>#N/A</v>
      </c>
      <c r="AB328" s="85" t="e">
        <f t="shared" si="225"/>
        <v>#N/A</v>
      </c>
      <c r="AC328" s="85" t="e">
        <f t="shared" si="226"/>
        <v>#N/A</v>
      </c>
      <c r="AD328" s="85" t="e">
        <f t="shared" si="227"/>
        <v>#N/A</v>
      </c>
      <c r="AE328" s="85" t="e">
        <f t="shared" si="228"/>
        <v>#N/A</v>
      </c>
      <c r="AF328" s="85" t="e">
        <f t="shared" si="229"/>
        <v>#N/A</v>
      </c>
      <c r="AG328" s="85" t="e">
        <f t="shared" si="230"/>
        <v>#N/A</v>
      </c>
      <c r="AH328" s="85" t="e">
        <f t="shared" si="231"/>
        <v>#N/A</v>
      </c>
      <c r="AI328" s="85" t="e">
        <f t="shared" si="232"/>
        <v>#N/A</v>
      </c>
      <c r="AJ328" s="85" t="e">
        <f t="shared" si="233"/>
        <v>#N/A</v>
      </c>
      <c r="AK328" s="85" t="e">
        <f t="shared" si="244"/>
        <v>#VALUE!</v>
      </c>
      <c r="AL328" s="85" t="e">
        <f t="shared" si="245"/>
        <v>#VALUE!</v>
      </c>
      <c r="AM328" s="85" t="e">
        <f t="shared" si="246"/>
        <v>#VALUE!</v>
      </c>
      <c r="AN328" s="85" t="e">
        <f t="shared" si="247"/>
        <v>#N/A</v>
      </c>
      <c r="AO328" s="85" t="e">
        <f t="shared" si="234"/>
        <v>#N/A</v>
      </c>
      <c r="AP328" s="85" t="e">
        <f t="shared" si="235"/>
        <v>#N/A</v>
      </c>
      <c r="AQ328" s="85" t="e">
        <f t="shared" si="236"/>
        <v>#N/A</v>
      </c>
      <c r="AR328" s="85" t="e">
        <f t="shared" si="237"/>
        <v>#N/A</v>
      </c>
      <c r="AS328" s="85" t="e">
        <f t="shared" si="238"/>
        <v>#N/A</v>
      </c>
      <c r="AT328" s="85" t="e">
        <f t="shared" si="239"/>
        <v>#N/A</v>
      </c>
      <c r="AU328" s="85" t="e">
        <f t="shared" si="248"/>
        <v>#VALUE!</v>
      </c>
      <c r="AV328" s="85" t="e">
        <f t="shared" si="249"/>
        <v>#VALUE!</v>
      </c>
      <c r="AW328" s="85" t="e">
        <f t="shared" si="250"/>
        <v>#VALUE!</v>
      </c>
      <c r="AX328" s="25" t="e">
        <f t="shared" si="251"/>
        <v>#VALUE!</v>
      </c>
      <c r="AY328" s="25">
        <f t="shared" si="212"/>
        <v>1.0169999999999999</v>
      </c>
      <c r="AZ328" s="55" t="e">
        <f t="shared" si="252"/>
        <v>#DIV/0!</v>
      </c>
    </row>
    <row r="329" spans="3:52">
      <c r="C329" s="4"/>
      <c r="D329" s="4"/>
      <c r="E329" s="4"/>
      <c r="F329" s="4"/>
      <c r="G329" s="55">
        <f t="shared" si="213"/>
        <v>-1.1208741258741391E-2</v>
      </c>
      <c r="H329" s="26"/>
      <c r="I329" s="25">
        <f>'Randament Mammo'!$I$18-4.5</f>
        <v>61.5</v>
      </c>
      <c r="J329" s="26"/>
      <c r="K329" s="25">
        <f t="shared" si="240"/>
        <v>0</v>
      </c>
      <c r="L329" s="25" t="e">
        <f>VLOOKUP(E329,'Tabele aux MGD'!B319:F329,IF(_CTF="Mo/Mo",2,IF(_CTF="Mo/Rh",3,IF(_CTF="Rh/Rh",4,5))),0)</f>
        <v>#N/A</v>
      </c>
      <c r="M329" s="25" t="e">
        <f t="shared" si="214"/>
        <v>#N/A</v>
      </c>
      <c r="N329" s="25" t="e">
        <f t="shared" si="215"/>
        <v>#N/A</v>
      </c>
      <c r="O329" s="25" t="e">
        <f t="shared" si="216"/>
        <v>#N/A</v>
      </c>
      <c r="P329" s="25" t="e">
        <f t="shared" si="217"/>
        <v>#N/A</v>
      </c>
      <c r="Q329" s="25" t="e">
        <f t="shared" si="218"/>
        <v>#N/A</v>
      </c>
      <c r="R329" s="25" t="e">
        <f t="shared" si="219"/>
        <v>#N/A</v>
      </c>
      <c r="S329" s="25" t="e">
        <f t="shared" si="220"/>
        <v>#N/A</v>
      </c>
      <c r="T329" s="25" t="e">
        <f t="shared" si="221"/>
        <v>#N/A</v>
      </c>
      <c r="U329" s="25" t="e">
        <f t="shared" si="241"/>
        <v>#VALUE!</v>
      </c>
      <c r="V329" s="25" t="e">
        <f t="shared" si="242"/>
        <v>#VALUE!</v>
      </c>
      <c r="W329" s="25" t="e">
        <f t="shared" si="243"/>
        <v>#VALUE!</v>
      </c>
      <c r="X329" s="26"/>
      <c r="Y329" s="85" t="e">
        <f t="shared" si="222"/>
        <v>#N/A</v>
      </c>
      <c r="Z329" s="85" t="e">
        <f t="shared" si="223"/>
        <v>#N/A</v>
      </c>
      <c r="AA329" s="85" t="e">
        <f t="shared" si="224"/>
        <v>#N/A</v>
      </c>
      <c r="AB329" s="85" t="e">
        <f t="shared" si="225"/>
        <v>#N/A</v>
      </c>
      <c r="AC329" s="85" t="e">
        <f t="shared" si="226"/>
        <v>#N/A</v>
      </c>
      <c r="AD329" s="85" t="e">
        <f t="shared" si="227"/>
        <v>#N/A</v>
      </c>
      <c r="AE329" s="85" t="e">
        <f t="shared" si="228"/>
        <v>#N/A</v>
      </c>
      <c r="AF329" s="85" t="e">
        <f t="shared" si="229"/>
        <v>#N/A</v>
      </c>
      <c r="AG329" s="85" t="e">
        <f t="shared" si="230"/>
        <v>#N/A</v>
      </c>
      <c r="AH329" s="85" t="e">
        <f t="shared" si="231"/>
        <v>#N/A</v>
      </c>
      <c r="AI329" s="85" t="e">
        <f t="shared" si="232"/>
        <v>#N/A</v>
      </c>
      <c r="AJ329" s="85" t="e">
        <f t="shared" si="233"/>
        <v>#N/A</v>
      </c>
      <c r="AK329" s="85" t="e">
        <f t="shared" si="244"/>
        <v>#VALUE!</v>
      </c>
      <c r="AL329" s="85" t="e">
        <f t="shared" si="245"/>
        <v>#VALUE!</v>
      </c>
      <c r="AM329" s="85" t="e">
        <f t="shared" si="246"/>
        <v>#VALUE!</v>
      </c>
      <c r="AN329" s="85" t="e">
        <f t="shared" si="247"/>
        <v>#N/A</v>
      </c>
      <c r="AO329" s="85" t="e">
        <f t="shared" si="234"/>
        <v>#N/A</v>
      </c>
      <c r="AP329" s="85" t="e">
        <f t="shared" si="235"/>
        <v>#N/A</v>
      </c>
      <c r="AQ329" s="85" t="e">
        <f t="shared" si="236"/>
        <v>#N/A</v>
      </c>
      <c r="AR329" s="85" t="e">
        <f t="shared" si="237"/>
        <v>#N/A</v>
      </c>
      <c r="AS329" s="85" t="e">
        <f t="shared" si="238"/>
        <v>#N/A</v>
      </c>
      <c r="AT329" s="85" t="e">
        <f t="shared" si="239"/>
        <v>#N/A</v>
      </c>
      <c r="AU329" s="85" t="e">
        <f t="shared" si="248"/>
        <v>#VALUE!</v>
      </c>
      <c r="AV329" s="85" t="e">
        <f t="shared" si="249"/>
        <v>#VALUE!</v>
      </c>
      <c r="AW329" s="85" t="e">
        <f t="shared" si="250"/>
        <v>#VALUE!</v>
      </c>
      <c r="AX329" s="25" t="e">
        <f t="shared" si="251"/>
        <v>#VALUE!</v>
      </c>
      <c r="AY329" s="25">
        <f t="shared" si="212"/>
        <v>1.0169999999999999</v>
      </c>
      <c r="AZ329" s="55" t="e">
        <f t="shared" si="252"/>
        <v>#DIV/0!</v>
      </c>
    </row>
    <row r="330" spans="3:52">
      <c r="C330" s="4"/>
      <c r="D330" s="4"/>
      <c r="E330" s="4"/>
      <c r="F330" s="4"/>
      <c r="G330" s="55">
        <f t="shared" si="213"/>
        <v>-1.1208741258741391E-2</v>
      </c>
      <c r="H330" s="26"/>
      <c r="I330" s="25">
        <f>'Randament Mammo'!$I$18-4.5</f>
        <v>61.5</v>
      </c>
      <c r="J330" s="26"/>
      <c r="K330" s="25">
        <f t="shared" si="240"/>
        <v>0</v>
      </c>
      <c r="L330" s="25" t="e">
        <f>VLOOKUP(E330,'Tabele aux MGD'!B320:F330,IF(_CTF="Mo/Mo",2,IF(_CTF="Mo/Rh",3,IF(_CTF="Rh/Rh",4,5))),0)</f>
        <v>#N/A</v>
      </c>
      <c r="M330" s="25" t="e">
        <f t="shared" si="214"/>
        <v>#N/A</v>
      </c>
      <c r="N330" s="25" t="e">
        <f t="shared" si="215"/>
        <v>#N/A</v>
      </c>
      <c r="O330" s="25" t="e">
        <f t="shared" si="216"/>
        <v>#N/A</v>
      </c>
      <c r="P330" s="25" t="e">
        <f t="shared" si="217"/>
        <v>#N/A</v>
      </c>
      <c r="Q330" s="25" t="e">
        <f t="shared" si="218"/>
        <v>#N/A</v>
      </c>
      <c r="R330" s="25" t="e">
        <f t="shared" si="219"/>
        <v>#N/A</v>
      </c>
      <c r="S330" s="25" t="e">
        <f t="shared" si="220"/>
        <v>#N/A</v>
      </c>
      <c r="T330" s="25" t="e">
        <f t="shared" si="221"/>
        <v>#N/A</v>
      </c>
      <c r="U330" s="25" t="e">
        <f t="shared" si="241"/>
        <v>#VALUE!</v>
      </c>
      <c r="V330" s="25" t="e">
        <f t="shared" si="242"/>
        <v>#VALUE!</v>
      </c>
      <c r="W330" s="25" t="e">
        <f t="shared" si="243"/>
        <v>#VALUE!</v>
      </c>
      <c r="X330" s="26"/>
      <c r="Y330" s="85" t="e">
        <f t="shared" si="222"/>
        <v>#N/A</v>
      </c>
      <c r="Z330" s="85" t="e">
        <f t="shared" si="223"/>
        <v>#N/A</v>
      </c>
      <c r="AA330" s="85" t="e">
        <f t="shared" si="224"/>
        <v>#N/A</v>
      </c>
      <c r="AB330" s="85" t="e">
        <f t="shared" si="225"/>
        <v>#N/A</v>
      </c>
      <c r="AC330" s="85" t="e">
        <f t="shared" si="226"/>
        <v>#N/A</v>
      </c>
      <c r="AD330" s="85" t="e">
        <f t="shared" si="227"/>
        <v>#N/A</v>
      </c>
      <c r="AE330" s="85" t="e">
        <f t="shared" si="228"/>
        <v>#N/A</v>
      </c>
      <c r="AF330" s="85" t="e">
        <f t="shared" si="229"/>
        <v>#N/A</v>
      </c>
      <c r="AG330" s="85" t="e">
        <f t="shared" si="230"/>
        <v>#N/A</v>
      </c>
      <c r="AH330" s="85" t="e">
        <f t="shared" si="231"/>
        <v>#N/A</v>
      </c>
      <c r="AI330" s="85" t="e">
        <f t="shared" si="232"/>
        <v>#N/A</v>
      </c>
      <c r="AJ330" s="85" t="e">
        <f t="shared" si="233"/>
        <v>#N/A</v>
      </c>
      <c r="AK330" s="85" t="e">
        <f t="shared" si="244"/>
        <v>#VALUE!</v>
      </c>
      <c r="AL330" s="85" t="e">
        <f t="shared" si="245"/>
        <v>#VALUE!</v>
      </c>
      <c r="AM330" s="85" t="e">
        <f t="shared" si="246"/>
        <v>#VALUE!</v>
      </c>
      <c r="AN330" s="85" t="e">
        <f t="shared" si="247"/>
        <v>#N/A</v>
      </c>
      <c r="AO330" s="85" t="e">
        <f t="shared" si="234"/>
        <v>#N/A</v>
      </c>
      <c r="AP330" s="85" t="e">
        <f t="shared" si="235"/>
        <v>#N/A</v>
      </c>
      <c r="AQ330" s="85" t="e">
        <f t="shared" si="236"/>
        <v>#N/A</v>
      </c>
      <c r="AR330" s="85" t="e">
        <f t="shared" si="237"/>
        <v>#N/A</v>
      </c>
      <c r="AS330" s="85" t="e">
        <f t="shared" si="238"/>
        <v>#N/A</v>
      </c>
      <c r="AT330" s="85" t="e">
        <f t="shared" si="239"/>
        <v>#N/A</v>
      </c>
      <c r="AU330" s="85" t="e">
        <f t="shared" si="248"/>
        <v>#VALUE!</v>
      </c>
      <c r="AV330" s="85" t="e">
        <f t="shared" si="249"/>
        <v>#VALUE!</v>
      </c>
      <c r="AW330" s="85" t="e">
        <f t="shared" si="250"/>
        <v>#VALUE!</v>
      </c>
      <c r="AX330" s="25" t="e">
        <f t="shared" si="251"/>
        <v>#VALUE!</v>
      </c>
      <c r="AY330" s="25">
        <f t="shared" si="212"/>
        <v>1.0169999999999999</v>
      </c>
      <c r="AZ330" s="55" t="e">
        <f t="shared" si="252"/>
        <v>#DIV/0!</v>
      </c>
    </row>
    <row r="331" spans="3:52">
      <c r="C331" s="4"/>
      <c r="D331" s="4"/>
      <c r="E331" s="4"/>
      <c r="F331" s="4"/>
      <c r="G331" s="55">
        <f t="shared" si="213"/>
        <v>-1.1208741258741391E-2</v>
      </c>
      <c r="H331" s="26"/>
      <c r="I331" s="25">
        <f>'Randament Mammo'!$I$18-4.5</f>
        <v>61.5</v>
      </c>
      <c r="J331" s="26"/>
      <c r="K331" s="25">
        <f t="shared" si="240"/>
        <v>0</v>
      </c>
      <c r="L331" s="25" t="e">
        <f>VLOOKUP(E331,'Tabele aux MGD'!B321:F331,IF(_CTF="Mo/Mo",2,IF(_CTF="Mo/Rh",3,IF(_CTF="Rh/Rh",4,5))),0)</f>
        <v>#N/A</v>
      </c>
      <c r="M331" s="25" t="e">
        <f t="shared" si="214"/>
        <v>#N/A</v>
      </c>
      <c r="N331" s="25" t="e">
        <f t="shared" si="215"/>
        <v>#N/A</v>
      </c>
      <c r="O331" s="25" t="e">
        <f t="shared" si="216"/>
        <v>#N/A</v>
      </c>
      <c r="P331" s="25" t="e">
        <f t="shared" si="217"/>
        <v>#N/A</v>
      </c>
      <c r="Q331" s="25" t="e">
        <f t="shared" si="218"/>
        <v>#N/A</v>
      </c>
      <c r="R331" s="25" t="e">
        <f t="shared" si="219"/>
        <v>#N/A</v>
      </c>
      <c r="S331" s="25" t="e">
        <f t="shared" si="220"/>
        <v>#N/A</v>
      </c>
      <c r="T331" s="25" t="e">
        <f t="shared" si="221"/>
        <v>#N/A</v>
      </c>
      <c r="U331" s="25" t="e">
        <f t="shared" si="241"/>
        <v>#VALUE!</v>
      </c>
      <c r="V331" s="25" t="e">
        <f t="shared" si="242"/>
        <v>#VALUE!</v>
      </c>
      <c r="W331" s="25" t="e">
        <f t="shared" si="243"/>
        <v>#VALUE!</v>
      </c>
      <c r="X331" s="26"/>
      <c r="Y331" s="85" t="e">
        <f t="shared" si="222"/>
        <v>#N/A</v>
      </c>
      <c r="Z331" s="85" t="e">
        <f t="shared" si="223"/>
        <v>#N/A</v>
      </c>
      <c r="AA331" s="85" t="e">
        <f t="shared" si="224"/>
        <v>#N/A</v>
      </c>
      <c r="AB331" s="85" t="e">
        <f t="shared" si="225"/>
        <v>#N/A</v>
      </c>
      <c r="AC331" s="85" t="e">
        <f t="shared" si="226"/>
        <v>#N/A</v>
      </c>
      <c r="AD331" s="85" t="e">
        <f t="shared" si="227"/>
        <v>#N/A</v>
      </c>
      <c r="AE331" s="85" t="e">
        <f t="shared" si="228"/>
        <v>#N/A</v>
      </c>
      <c r="AF331" s="85" t="e">
        <f t="shared" si="229"/>
        <v>#N/A</v>
      </c>
      <c r="AG331" s="85" t="e">
        <f t="shared" si="230"/>
        <v>#N/A</v>
      </c>
      <c r="AH331" s="85" t="e">
        <f t="shared" si="231"/>
        <v>#N/A</v>
      </c>
      <c r="AI331" s="85" t="e">
        <f t="shared" si="232"/>
        <v>#N/A</v>
      </c>
      <c r="AJ331" s="85" t="e">
        <f t="shared" si="233"/>
        <v>#N/A</v>
      </c>
      <c r="AK331" s="85" t="e">
        <f t="shared" si="244"/>
        <v>#VALUE!</v>
      </c>
      <c r="AL331" s="85" t="e">
        <f t="shared" si="245"/>
        <v>#VALUE!</v>
      </c>
      <c r="AM331" s="85" t="e">
        <f t="shared" si="246"/>
        <v>#VALUE!</v>
      </c>
      <c r="AN331" s="85" t="e">
        <f t="shared" si="247"/>
        <v>#N/A</v>
      </c>
      <c r="AO331" s="85" t="e">
        <f t="shared" si="234"/>
        <v>#N/A</v>
      </c>
      <c r="AP331" s="85" t="e">
        <f t="shared" si="235"/>
        <v>#N/A</v>
      </c>
      <c r="AQ331" s="85" t="e">
        <f t="shared" si="236"/>
        <v>#N/A</v>
      </c>
      <c r="AR331" s="85" t="e">
        <f t="shared" si="237"/>
        <v>#N/A</v>
      </c>
      <c r="AS331" s="85" t="e">
        <f t="shared" si="238"/>
        <v>#N/A</v>
      </c>
      <c r="AT331" s="85" t="e">
        <f t="shared" si="239"/>
        <v>#N/A</v>
      </c>
      <c r="AU331" s="85" t="e">
        <f t="shared" si="248"/>
        <v>#VALUE!</v>
      </c>
      <c r="AV331" s="85" t="e">
        <f t="shared" si="249"/>
        <v>#VALUE!</v>
      </c>
      <c r="AW331" s="85" t="e">
        <f t="shared" si="250"/>
        <v>#VALUE!</v>
      </c>
      <c r="AX331" s="25" t="e">
        <f t="shared" si="251"/>
        <v>#VALUE!</v>
      </c>
      <c r="AY331" s="25">
        <f t="shared" si="212"/>
        <v>1.0169999999999999</v>
      </c>
      <c r="AZ331" s="55" t="e">
        <f t="shared" si="252"/>
        <v>#DIV/0!</v>
      </c>
    </row>
    <row r="332" spans="3:52">
      <c r="C332" s="4"/>
      <c r="D332" s="4"/>
      <c r="E332" s="4"/>
      <c r="F332" s="4"/>
      <c r="G332" s="55">
        <f t="shared" si="213"/>
        <v>-1.1208741258741391E-2</v>
      </c>
      <c r="H332" s="26"/>
      <c r="I332" s="25">
        <f>'Randament Mammo'!$I$18-4.5</f>
        <v>61.5</v>
      </c>
      <c r="J332" s="26"/>
      <c r="K332" s="25">
        <f t="shared" si="240"/>
        <v>0</v>
      </c>
      <c r="L332" s="25" t="e">
        <f>VLOOKUP(E332,'Tabele aux MGD'!B322:F332,IF(_CTF="Mo/Mo",2,IF(_CTF="Mo/Rh",3,IF(_CTF="Rh/Rh",4,5))),0)</f>
        <v>#N/A</v>
      </c>
      <c r="M332" s="25" t="e">
        <f t="shared" si="214"/>
        <v>#N/A</v>
      </c>
      <c r="N332" s="25" t="e">
        <f t="shared" si="215"/>
        <v>#N/A</v>
      </c>
      <c r="O332" s="25" t="e">
        <f t="shared" si="216"/>
        <v>#N/A</v>
      </c>
      <c r="P332" s="25" t="e">
        <f t="shared" si="217"/>
        <v>#N/A</v>
      </c>
      <c r="Q332" s="25" t="e">
        <f t="shared" si="218"/>
        <v>#N/A</v>
      </c>
      <c r="R332" s="25" t="e">
        <f t="shared" si="219"/>
        <v>#N/A</v>
      </c>
      <c r="S332" s="25" t="e">
        <f t="shared" si="220"/>
        <v>#N/A</v>
      </c>
      <c r="T332" s="25" t="e">
        <f t="shared" si="221"/>
        <v>#N/A</v>
      </c>
      <c r="U332" s="25" t="e">
        <f t="shared" si="241"/>
        <v>#VALUE!</v>
      </c>
      <c r="V332" s="25" t="e">
        <f t="shared" si="242"/>
        <v>#VALUE!</v>
      </c>
      <c r="W332" s="25" t="e">
        <f t="shared" si="243"/>
        <v>#VALUE!</v>
      </c>
      <c r="X332" s="26"/>
      <c r="Y332" s="85" t="e">
        <f t="shared" si="222"/>
        <v>#N/A</v>
      </c>
      <c r="Z332" s="85" t="e">
        <f t="shared" si="223"/>
        <v>#N/A</v>
      </c>
      <c r="AA332" s="85" t="e">
        <f t="shared" si="224"/>
        <v>#N/A</v>
      </c>
      <c r="AB332" s="85" t="e">
        <f t="shared" si="225"/>
        <v>#N/A</v>
      </c>
      <c r="AC332" s="85" t="e">
        <f t="shared" si="226"/>
        <v>#N/A</v>
      </c>
      <c r="AD332" s="85" t="e">
        <f t="shared" si="227"/>
        <v>#N/A</v>
      </c>
      <c r="AE332" s="85" t="e">
        <f t="shared" si="228"/>
        <v>#N/A</v>
      </c>
      <c r="AF332" s="85" t="e">
        <f t="shared" si="229"/>
        <v>#N/A</v>
      </c>
      <c r="AG332" s="85" t="e">
        <f t="shared" si="230"/>
        <v>#N/A</v>
      </c>
      <c r="AH332" s="85" t="e">
        <f t="shared" si="231"/>
        <v>#N/A</v>
      </c>
      <c r="AI332" s="85" t="e">
        <f t="shared" si="232"/>
        <v>#N/A</v>
      </c>
      <c r="AJ332" s="85" t="e">
        <f t="shared" si="233"/>
        <v>#N/A</v>
      </c>
      <c r="AK332" s="85" t="e">
        <f t="shared" si="244"/>
        <v>#VALUE!</v>
      </c>
      <c r="AL332" s="85" t="e">
        <f t="shared" si="245"/>
        <v>#VALUE!</v>
      </c>
      <c r="AM332" s="85" t="e">
        <f t="shared" si="246"/>
        <v>#VALUE!</v>
      </c>
      <c r="AN332" s="85" t="e">
        <f t="shared" si="247"/>
        <v>#N/A</v>
      </c>
      <c r="AO332" s="85" t="e">
        <f t="shared" si="234"/>
        <v>#N/A</v>
      </c>
      <c r="AP332" s="85" t="e">
        <f t="shared" si="235"/>
        <v>#N/A</v>
      </c>
      <c r="AQ332" s="85" t="e">
        <f t="shared" si="236"/>
        <v>#N/A</v>
      </c>
      <c r="AR332" s="85" t="e">
        <f t="shared" si="237"/>
        <v>#N/A</v>
      </c>
      <c r="AS332" s="85" t="e">
        <f t="shared" si="238"/>
        <v>#N/A</v>
      </c>
      <c r="AT332" s="85" t="e">
        <f t="shared" si="239"/>
        <v>#N/A</v>
      </c>
      <c r="AU332" s="85" t="e">
        <f t="shared" si="248"/>
        <v>#VALUE!</v>
      </c>
      <c r="AV332" s="85" t="e">
        <f t="shared" si="249"/>
        <v>#VALUE!</v>
      </c>
      <c r="AW332" s="85" t="e">
        <f t="shared" si="250"/>
        <v>#VALUE!</v>
      </c>
      <c r="AX332" s="25" t="e">
        <f t="shared" si="251"/>
        <v>#VALUE!</v>
      </c>
      <c r="AY332" s="25">
        <f t="shared" si="212"/>
        <v>1.0169999999999999</v>
      </c>
      <c r="AZ332" s="55" t="e">
        <f t="shared" si="252"/>
        <v>#DIV/0!</v>
      </c>
    </row>
    <row r="333" spans="3:52">
      <c r="C333" s="4"/>
      <c r="D333" s="4"/>
      <c r="E333" s="4"/>
      <c r="F333" s="4"/>
      <c r="G333" s="55">
        <f t="shared" si="213"/>
        <v>-1.1208741258741391E-2</v>
      </c>
      <c r="H333" s="26"/>
      <c r="I333" s="25">
        <f>'Randament Mammo'!$I$18-4.5</f>
        <v>61.5</v>
      </c>
      <c r="J333" s="26"/>
      <c r="K333" s="25">
        <f t="shared" si="240"/>
        <v>0</v>
      </c>
      <c r="L333" s="25" t="e">
        <f>VLOOKUP(E333,'Tabele aux MGD'!B323:F333,IF(_CTF="Mo/Mo",2,IF(_CTF="Mo/Rh",3,IF(_CTF="Rh/Rh",4,5))),0)</f>
        <v>#N/A</v>
      </c>
      <c r="M333" s="25" t="e">
        <f t="shared" si="214"/>
        <v>#N/A</v>
      </c>
      <c r="N333" s="25" t="e">
        <f t="shared" si="215"/>
        <v>#N/A</v>
      </c>
      <c r="O333" s="25" t="e">
        <f t="shared" si="216"/>
        <v>#N/A</v>
      </c>
      <c r="P333" s="25" t="e">
        <f t="shared" si="217"/>
        <v>#N/A</v>
      </c>
      <c r="Q333" s="25" t="e">
        <f t="shared" si="218"/>
        <v>#N/A</v>
      </c>
      <c r="R333" s="25" t="e">
        <f t="shared" si="219"/>
        <v>#N/A</v>
      </c>
      <c r="S333" s="25" t="e">
        <f t="shared" si="220"/>
        <v>#N/A</v>
      </c>
      <c r="T333" s="25" t="e">
        <f t="shared" si="221"/>
        <v>#N/A</v>
      </c>
      <c r="U333" s="25" t="e">
        <f t="shared" si="241"/>
        <v>#VALUE!</v>
      </c>
      <c r="V333" s="25" t="e">
        <f t="shared" si="242"/>
        <v>#VALUE!</v>
      </c>
      <c r="W333" s="25" t="e">
        <f t="shared" si="243"/>
        <v>#VALUE!</v>
      </c>
      <c r="X333" s="26"/>
      <c r="Y333" s="85" t="e">
        <f t="shared" si="222"/>
        <v>#N/A</v>
      </c>
      <c r="Z333" s="85" t="e">
        <f t="shared" si="223"/>
        <v>#N/A</v>
      </c>
      <c r="AA333" s="85" t="e">
        <f t="shared" si="224"/>
        <v>#N/A</v>
      </c>
      <c r="AB333" s="85" t="e">
        <f t="shared" si="225"/>
        <v>#N/A</v>
      </c>
      <c r="AC333" s="85" t="e">
        <f t="shared" si="226"/>
        <v>#N/A</v>
      </c>
      <c r="AD333" s="85" t="e">
        <f t="shared" si="227"/>
        <v>#N/A</v>
      </c>
      <c r="AE333" s="85" t="e">
        <f t="shared" si="228"/>
        <v>#N/A</v>
      </c>
      <c r="AF333" s="85" t="e">
        <f t="shared" si="229"/>
        <v>#N/A</v>
      </c>
      <c r="AG333" s="85" t="e">
        <f t="shared" si="230"/>
        <v>#N/A</v>
      </c>
      <c r="AH333" s="85" t="e">
        <f t="shared" si="231"/>
        <v>#N/A</v>
      </c>
      <c r="AI333" s="85" t="e">
        <f t="shared" si="232"/>
        <v>#N/A</v>
      </c>
      <c r="AJ333" s="85" t="e">
        <f t="shared" si="233"/>
        <v>#N/A</v>
      </c>
      <c r="AK333" s="85" t="e">
        <f t="shared" si="244"/>
        <v>#VALUE!</v>
      </c>
      <c r="AL333" s="85" t="e">
        <f t="shared" si="245"/>
        <v>#VALUE!</v>
      </c>
      <c r="AM333" s="85" t="e">
        <f t="shared" si="246"/>
        <v>#VALUE!</v>
      </c>
      <c r="AN333" s="85" t="e">
        <f t="shared" si="247"/>
        <v>#N/A</v>
      </c>
      <c r="AO333" s="85" t="e">
        <f t="shared" si="234"/>
        <v>#N/A</v>
      </c>
      <c r="AP333" s="85" t="e">
        <f t="shared" si="235"/>
        <v>#N/A</v>
      </c>
      <c r="AQ333" s="85" t="e">
        <f t="shared" si="236"/>
        <v>#N/A</v>
      </c>
      <c r="AR333" s="85" t="e">
        <f t="shared" si="237"/>
        <v>#N/A</v>
      </c>
      <c r="AS333" s="85" t="e">
        <f t="shared" si="238"/>
        <v>#N/A</v>
      </c>
      <c r="AT333" s="85" t="e">
        <f t="shared" si="239"/>
        <v>#N/A</v>
      </c>
      <c r="AU333" s="85" t="e">
        <f t="shared" si="248"/>
        <v>#VALUE!</v>
      </c>
      <c r="AV333" s="85" t="e">
        <f t="shared" si="249"/>
        <v>#VALUE!</v>
      </c>
      <c r="AW333" s="85" t="e">
        <f t="shared" si="250"/>
        <v>#VALUE!</v>
      </c>
      <c r="AX333" s="25" t="e">
        <f t="shared" si="251"/>
        <v>#VALUE!</v>
      </c>
      <c r="AY333" s="25">
        <f t="shared" si="212"/>
        <v>1.0169999999999999</v>
      </c>
      <c r="AZ333" s="55" t="e">
        <f t="shared" si="252"/>
        <v>#DIV/0!</v>
      </c>
    </row>
    <row r="334" spans="3:52">
      <c r="C334" s="4"/>
      <c r="D334" s="4"/>
      <c r="E334" s="4"/>
      <c r="F334" s="4"/>
      <c r="G334" s="55">
        <f t="shared" si="213"/>
        <v>-1.1208741258741391E-2</v>
      </c>
      <c r="H334" s="26"/>
      <c r="I334" s="25">
        <f>'Randament Mammo'!$I$18-4.5</f>
        <v>61.5</v>
      </c>
      <c r="J334" s="26"/>
      <c r="K334" s="25">
        <f t="shared" si="240"/>
        <v>0</v>
      </c>
      <c r="L334" s="25" t="e">
        <f>VLOOKUP(E334,'Tabele aux MGD'!B324:F334,IF(_CTF="Mo/Mo",2,IF(_CTF="Mo/Rh",3,IF(_CTF="Rh/Rh",4,5))),0)</f>
        <v>#N/A</v>
      </c>
      <c r="M334" s="25" t="e">
        <f t="shared" si="214"/>
        <v>#N/A</v>
      </c>
      <c r="N334" s="25" t="e">
        <f t="shared" si="215"/>
        <v>#N/A</v>
      </c>
      <c r="O334" s="25" t="e">
        <f t="shared" si="216"/>
        <v>#N/A</v>
      </c>
      <c r="P334" s="25" t="e">
        <f t="shared" si="217"/>
        <v>#N/A</v>
      </c>
      <c r="Q334" s="25" t="e">
        <f t="shared" si="218"/>
        <v>#N/A</v>
      </c>
      <c r="R334" s="25" t="e">
        <f t="shared" si="219"/>
        <v>#N/A</v>
      </c>
      <c r="S334" s="25" t="e">
        <f t="shared" si="220"/>
        <v>#N/A</v>
      </c>
      <c r="T334" s="25" t="e">
        <f t="shared" si="221"/>
        <v>#N/A</v>
      </c>
      <c r="U334" s="25" t="e">
        <f t="shared" si="241"/>
        <v>#VALUE!</v>
      </c>
      <c r="V334" s="25" t="e">
        <f t="shared" si="242"/>
        <v>#VALUE!</v>
      </c>
      <c r="W334" s="25" t="e">
        <f t="shared" si="243"/>
        <v>#VALUE!</v>
      </c>
      <c r="X334" s="26"/>
      <c r="Y334" s="85" t="e">
        <f t="shared" si="222"/>
        <v>#N/A</v>
      </c>
      <c r="Z334" s="85" t="e">
        <f t="shared" si="223"/>
        <v>#N/A</v>
      </c>
      <c r="AA334" s="85" t="e">
        <f t="shared" si="224"/>
        <v>#N/A</v>
      </c>
      <c r="AB334" s="85" t="e">
        <f t="shared" si="225"/>
        <v>#N/A</v>
      </c>
      <c r="AC334" s="85" t="e">
        <f t="shared" si="226"/>
        <v>#N/A</v>
      </c>
      <c r="AD334" s="85" t="e">
        <f t="shared" si="227"/>
        <v>#N/A</v>
      </c>
      <c r="AE334" s="85" t="e">
        <f t="shared" si="228"/>
        <v>#N/A</v>
      </c>
      <c r="AF334" s="85" t="e">
        <f t="shared" si="229"/>
        <v>#N/A</v>
      </c>
      <c r="AG334" s="85" t="e">
        <f t="shared" si="230"/>
        <v>#N/A</v>
      </c>
      <c r="AH334" s="85" t="e">
        <f t="shared" si="231"/>
        <v>#N/A</v>
      </c>
      <c r="AI334" s="85" t="e">
        <f t="shared" si="232"/>
        <v>#N/A</v>
      </c>
      <c r="AJ334" s="85" t="e">
        <f t="shared" si="233"/>
        <v>#N/A</v>
      </c>
      <c r="AK334" s="85" t="e">
        <f t="shared" si="244"/>
        <v>#VALUE!</v>
      </c>
      <c r="AL334" s="85" t="e">
        <f t="shared" si="245"/>
        <v>#VALUE!</v>
      </c>
      <c r="AM334" s="85" t="e">
        <f t="shared" si="246"/>
        <v>#VALUE!</v>
      </c>
      <c r="AN334" s="85" t="e">
        <f t="shared" si="247"/>
        <v>#N/A</v>
      </c>
      <c r="AO334" s="85" t="e">
        <f t="shared" si="234"/>
        <v>#N/A</v>
      </c>
      <c r="AP334" s="85" t="e">
        <f t="shared" si="235"/>
        <v>#N/A</v>
      </c>
      <c r="AQ334" s="85" t="e">
        <f t="shared" si="236"/>
        <v>#N/A</v>
      </c>
      <c r="AR334" s="85" t="e">
        <f t="shared" si="237"/>
        <v>#N/A</v>
      </c>
      <c r="AS334" s="85" t="e">
        <f t="shared" si="238"/>
        <v>#N/A</v>
      </c>
      <c r="AT334" s="85" t="e">
        <f t="shared" si="239"/>
        <v>#N/A</v>
      </c>
      <c r="AU334" s="85" t="e">
        <f t="shared" si="248"/>
        <v>#VALUE!</v>
      </c>
      <c r="AV334" s="85" t="e">
        <f t="shared" si="249"/>
        <v>#VALUE!</v>
      </c>
      <c r="AW334" s="85" t="e">
        <f t="shared" si="250"/>
        <v>#VALUE!</v>
      </c>
      <c r="AX334" s="25" t="e">
        <f t="shared" si="251"/>
        <v>#VALUE!</v>
      </c>
      <c r="AY334" s="25">
        <f t="shared" si="212"/>
        <v>1.0169999999999999</v>
      </c>
      <c r="AZ334" s="55" t="e">
        <f t="shared" si="252"/>
        <v>#DIV/0!</v>
      </c>
    </row>
    <row r="335" spans="3:52">
      <c r="C335" s="4"/>
      <c r="D335" s="4"/>
      <c r="E335" s="4"/>
      <c r="F335" s="4"/>
      <c r="G335" s="55">
        <f t="shared" si="213"/>
        <v>-1.1208741258741391E-2</v>
      </c>
      <c r="H335" s="26"/>
      <c r="I335" s="25">
        <f>'Randament Mammo'!$I$18-4.5</f>
        <v>61.5</v>
      </c>
      <c r="J335" s="26"/>
      <c r="K335" s="25">
        <f t="shared" si="240"/>
        <v>0</v>
      </c>
      <c r="L335" s="25" t="e">
        <f>VLOOKUP(E335,'Tabele aux MGD'!B325:F335,IF(_CTF="Mo/Mo",2,IF(_CTF="Mo/Rh",3,IF(_CTF="Rh/Rh",4,5))),0)</f>
        <v>#N/A</v>
      </c>
      <c r="M335" s="25" t="e">
        <f t="shared" si="214"/>
        <v>#N/A</v>
      </c>
      <c r="N335" s="25" t="e">
        <f t="shared" si="215"/>
        <v>#N/A</v>
      </c>
      <c r="O335" s="25" t="e">
        <f t="shared" si="216"/>
        <v>#N/A</v>
      </c>
      <c r="P335" s="25" t="e">
        <f t="shared" si="217"/>
        <v>#N/A</v>
      </c>
      <c r="Q335" s="25" t="e">
        <f t="shared" si="218"/>
        <v>#N/A</v>
      </c>
      <c r="R335" s="25" t="e">
        <f t="shared" si="219"/>
        <v>#N/A</v>
      </c>
      <c r="S335" s="25" t="e">
        <f t="shared" si="220"/>
        <v>#N/A</v>
      </c>
      <c r="T335" s="25" t="e">
        <f t="shared" si="221"/>
        <v>#N/A</v>
      </c>
      <c r="U335" s="25" t="e">
        <f t="shared" si="241"/>
        <v>#VALUE!</v>
      </c>
      <c r="V335" s="25" t="e">
        <f t="shared" si="242"/>
        <v>#VALUE!</v>
      </c>
      <c r="W335" s="25" t="e">
        <f t="shared" si="243"/>
        <v>#VALUE!</v>
      </c>
      <c r="X335" s="26"/>
      <c r="Y335" s="85" t="e">
        <f t="shared" si="222"/>
        <v>#N/A</v>
      </c>
      <c r="Z335" s="85" t="e">
        <f t="shared" si="223"/>
        <v>#N/A</v>
      </c>
      <c r="AA335" s="85" t="e">
        <f t="shared" si="224"/>
        <v>#N/A</v>
      </c>
      <c r="AB335" s="85" t="e">
        <f t="shared" si="225"/>
        <v>#N/A</v>
      </c>
      <c r="AC335" s="85" t="e">
        <f t="shared" si="226"/>
        <v>#N/A</v>
      </c>
      <c r="AD335" s="85" t="e">
        <f t="shared" si="227"/>
        <v>#N/A</v>
      </c>
      <c r="AE335" s="85" t="e">
        <f t="shared" si="228"/>
        <v>#N/A</v>
      </c>
      <c r="AF335" s="85" t="e">
        <f t="shared" si="229"/>
        <v>#N/A</v>
      </c>
      <c r="AG335" s="85" t="e">
        <f t="shared" si="230"/>
        <v>#N/A</v>
      </c>
      <c r="AH335" s="85" t="e">
        <f t="shared" si="231"/>
        <v>#N/A</v>
      </c>
      <c r="AI335" s="85" t="e">
        <f t="shared" si="232"/>
        <v>#N/A</v>
      </c>
      <c r="AJ335" s="85" t="e">
        <f t="shared" si="233"/>
        <v>#N/A</v>
      </c>
      <c r="AK335" s="85" t="e">
        <f t="shared" si="244"/>
        <v>#VALUE!</v>
      </c>
      <c r="AL335" s="85" t="e">
        <f t="shared" si="245"/>
        <v>#VALUE!</v>
      </c>
      <c r="AM335" s="85" t="e">
        <f t="shared" si="246"/>
        <v>#VALUE!</v>
      </c>
      <c r="AN335" s="85" t="e">
        <f t="shared" si="247"/>
        <v>#N/A</v>
      </c>
      <c r="AO335" s="85" t="e">
        <f t="shared" si="234"/>
        <v>#N/A</v>
      </c>
      <c r="AP335" s="85" t="e">
        <f t="shared" si="235"/>
        <v>#N/A</v>
      </c>
      <c r="AQ335" s="85" t="e">
        <f t="shared" si="236"/>
        <v>#N/A</v>
      </c>
      <c r="AR335" s="85" t="e">
        <f t="shared" si="237"/>
        <v>#N/A</v>
      </c>
      <c r="AS335" s="85" t="e">
        <f t="shared" si="238"/>
        <v>#N/A</v>
      </c>
      <c r="AT335" s="85" t="e">
        <f t="shared" si="239"/>
        <v>#N/A</v>
      </c>
      <c r="AU335" s="85" t="e">
        <f t="shared" si="248"/>
        <v>#VALUE!</v>
      </c>
      <c r="AV335" s="85" t="e">
        <f t="shared" si="249"/>
        <v>#VALUE!</v>
      </c>
      <c r="AW335" s="85" t="e">
        <f t="shared" si="250"/>
        <v>#VALUE!</v>
      </c>
      <c r="AX335" s="25" t="e">
        <f t="shared" si="251"/>
        <v>#VALUE!</v>
      </c>
      <c r="AY335" s="25">
        <f t="shared" ref="AY335:AY398" si="253">VLOOKUP(_CTF,_Tabel6,2,FALSE)</f>
        <v>1.0169999999999999</v>
      </c>
      <c r="AZ335" s="55" t="e">
        <f t="shared" si="252"/>
        <v>#DIV/0!</v>
      </c>
    </row>
    <row r="336" spans="3:52">
      <c r="C336" s="4"/>
      <c r="D336" s="4"/>
      <c r="E336" s="4"/>
      <c r="F336" s="4"/>
      <c r="G336" s="55">
        <f t="shared" si="213"/>
        <v>-1.1208741258741391E-2</v>
      </c>
      <c r="H336" s="26"/>
      <c r="I336" s="25">
        <f>'Randament Mammo'!$I$18-4.5</f>
        <v>61.5</v>
      </c>
      <c r="J336" s="26"/>
      <c r="K336" s="25">
        <f t="shared" si="240"/>
        <v>0</v>
      </c>
      <c r="L336" s="25" t="e">
        <f>VLOOKUP(E336,'Tabele aux MGD'!B326:F336,IF(_CTF="Mo/Mo",2,IF(_CTF="Mo/Rh",3,IF(_CTF="Rh/Rh",4,5))),0)</f>
        <v>#N/A</v>
      </c>
      <c r="M336" s="25" t="e">
        <f t="shared" si="214"/>
        <v>#N/A</v>
      </c>
      <c r="N336" s="25" t="e">
        <f t="shared" si="215"/>
        <v>#N/A</v>
      </c>
      <c r="O336" s="25" t="e">
        <f t="shared" si="216"/>
        <v>#N/A</v>
      </c>
      <c r="P336" s="25" t="e">
        <f t="shared" si="217"/>
        <v>#N/A</v>
      </c>
      <c r="Q336" s="25" t="e">
        <f t="shared" si="218"/>
        <v>#N/A</v>
      </c>
      <c r="R336" s="25" t="e">
        <f t="shared" si="219"/>
        <v>#N/A</v>
      </c>
      <c r="S336" s="25" t="e">
        <f t="shared" si="220"/>
        <v>#N/A</v>
      </c>
      <c r="T336" s="25" t="e">
        <f t="shared" si="221"/>
        <v>#N/A</v>
      </c>
      <c r="U336" s="25" t="e">
        <f t="shared" si="241"/>
        <v>#VALUE!</v>
      </c>
      <c r="V336" s="25" t="e">
        <f t="shared" si="242"/>
        <v>#VALUE!</v>
      </c>
      <c r="W336" s="25" t="e">
        <f t="shared" si="243"/>
        <v>#VALUE!</v>
      </c>
      <c r="X336" s="26"/>
      <c r="Y336" s="85" t="e">
        <f t="shared" si="222"/>
        <v>#N/A</v>
      </c>
      <c r="Z336" s="85" t="e">
        <f t="shared" si="223"/>
        <v>#N/A</v>
      </c>
      <c r="AA336" s="85" t="e">
        <f t="shared" si="224"/>
        <v>#N/A</v>
      </c>
      <c r="AB336" s="85" t="e">
        <f t="shared" si="225"/>
        <v>#N/A</v>
      </c>
      <c r="AC336" s="85" t="e">
        <f t="shared" si="226"/>
        <v>#N/A</v>
      </c>
      <c r="AD336" s="85" t="e">
        <f t="shared" si="227"/>
        <v>#N/A</v>
      </c>
      <c r="AE336" s="85" t="e">
        <f t="shared" si="228"/>
        <v>#N/A</v>
      </c>
      <c r="AF336" s="85" t="e">
        <f t="shared" si="229"/>
        <v>#N/A</v>
      </c>
      <c r="AG336" s="85" t="e">
        <f t="shared" si="230"/>
        <v>#N/A</v>
      </c>
      <c r="AH336" s="85" t="e">
        <f t="shared" si="231"/>
        <v>#N/A</v>
      </c>
      <c r="AI336" s="85" t="e">
        <f t="shared" si="232"/>
        <v>#N/A</v>
      </c>
      <c r="AJ336" s="85" t="e">
        <f t="shared" si="233"/>
        <v>#N/A</v>
      </c>
      <c r="AK336" s="85" t="e">
        <f t="shared" si="244"/>
        <v>#VALUE!</v>
      </c>
      <c r="AL336" s="85" t="e">
        <f t="shared" si="245"/>
        <v>#VALUE!</v>
      </c>
      <c r="AM336" s="85" t="e">
        <f t="shared" si="246"/>
        <v>#VALUE!</v>
      </c>
      <c r="AN336" s="85" t="e">
        <f t="shared" si="247"/>
        <v>#N/A</v>
      </c>
      <c r="AO336" s="85" t="e">
        <f t="shared" si="234"/>
        <v>#N/A</v>
      </c>
      <c r="AP336" s="85" t="e">
        <f t="shared" si="235"/>
        <v>#N/A</v>
      </c>
      <c r="AQ336" s="85" t="e">
        <f t="shared" si="236"/>
        <v>#N/A</v>
      </c>
      <c r="AR336" s="85" t="e">
        <f t="shared" si="237"/>
        <v>#N/A</v>
      </c>
      <c r="AS336" s="85" t="e">
        <f t="shared" si="238"/>
        <v>#N/A</v>
      </c>
      <c r="AT336" s="85" t="e">
        <f t="shared" si="239"/>
        <v>#N/A</v>
      </c>
      <c r="AU336" s="85" t="e">
        <f t="shared" si="248"/>
        <v>#VALUE!</v>
      </c>
      <c r="AV336" s="85" t="e">
        <f t="shared" si="249"/>
        <v>#VALUE!</v>
      </c>
      <c r="AW336" s="85" t="e">
        <f t="shared" si="250"/>
        <v>#VALUE!</v>
      </c>
      <c r="AX336" s="25" t="e">
        <f t="shared" si="251"/>
        <v>#VALUE!</v>
      </c>
      <c r="AY336" s="25">
        <f t="shared" si="253"/>
        <v>1.0169999999999999</v>
      </c>
      <c r="AZ336" s="55" t="e">
        <f t="shared" si="252"/>
        <v>#DIV/0!</v>
      </c>
    </row>
    <row r="337" spans="3:52">
      <c r="C337" s="4"/>
      <c r="D337" s="4"/>
      <c r="E337" s="4"/>
      <c r="F337" s="4"/>
      <c r="G337" s="55">
        <f t="shared" si="213"/>
        <v>-1.1208741258741391E-2</v>
      </c>
      <c r="H337" s="26"/>
      <c r="I337" s="25">
        <f>'Randament Mammo'!$I$18-4.5</f>
        <v>61.5</v>
      </c>
      <c r="J337" s="26"/>
      <c r="K337" s="25">
        <f t="shared" si="240"/>
        <v>0</v>
      </c>
      <c r="L337" s="25" t="e">
        <f>VLOOKUP(E337,'Tabele aux MGD'!B327:F337,IF(_CTF="Mo/Mo",2,IF(_CTF="Mo/Rh",3,IF(_CTF="Rh/Rh",4,5))),0)</f>
        <v>#N/A</v>
      </c>
      <c r="M337" s="25" t="e">
        <f t="shared" si="214"/>
        <v>#N/A</v>
      </c>
      <c r="N337" s="25" t="e">
        <f t="shared" si="215"/>
        <v>#N/A</v>
      </c>
      <c r="O337" s="25" t="e">
        <f t="shared" si="216"/>
        <v>#N/A</v>
      </c>
      <c r="P337" s="25" t="e">
        <f t="shared" si="217"/>
        <v>#N/A</v>
      </c>
      <c r="Q337" s="25" t="e">
        <f t="shared" si="218"/>
        <v>#N/A</v>
      </c>
      <c r="R337" s="25" t="e">
        <f t="shared" si="219"/>
        <v>#N/A</v>
      </c>
      <c r="S337" s="25" t="e">
        <f t="shared" si="220"/>
        <v>#N/A</v>
      </c>
      <c r="T337" s="25" t="e">
        <f t="shared" si="221"/>
        <v>#N/A</v>
      </c>
      <c r="U337" s="25" t="e">
        <f t="shared" si="241"/>
        <v>#VALUE!</v>
      </c>
      <c r="V337" s="25" t="e">
        <f t="shared" si="242"/>
        <v>#VALUE!</v>
      </c>
      <c r="W337" s="25" t="e">
        <f t="shared" si="243"/>
        <v>#VALUE!</v>
      </c>
      <c r="X337" s="26"/>
      <c r="Y337" s="85" t="e">
        <f t="shared" si="222"/>
        <v>#N/A</v>
      </c>
      <c r="Z337" s="85" t="e">
        <f t="shared" si="223"/>
        <v>#N/A</v>
      </c>
      <c r="AA337" s="85" t="e">
        <f t="shared" si="224"/>
        <v>#N/A</v>
      </c>
      <c r="AB337" s="85" t="e">
        <f t="shared" si="225"/>
        <v>#N/A</v>
      </c>
      <c r="AC337" s="85" t="e">
        <f t="shared" si="226"/>
        <v>#N/A</v>
      </c>
      <c r="AD337" s="85" t="e">
        <f t="shared" si="227"/>
        <v>#N/A</v>
      </c>
      <c r="AE337" s="85" t="e">
        <f t="shared" si="228"/>
        <v>#N/A</v>
      </c>
      <c r="AF337" s="85" t="e">
        <f t="shared" si="229"/>
        <v>#N/A</v>
      </c>
      <c r="AG337" s="85" t="e">
        <f t="shared" si="230"/>
        <v>#N/A</v>
      </c>
      <c r="AH337" s="85" t="e">
        <f t="shared" si="231"/>
        <v>#N/A</v>
      </c>
      <c r="AI337" s="85" t="e">
        <f t="shared" si="232"/>
        <v>#N/A</v>
      </c>
      <c r="AJ337" s="85" t="e">
        <f t="shared" si="233"/>
        <v>#N/A</v>
      </c>
      <c r="AK337" s="85" t="e">
        <f t="shared" si="244"/>
        <v>#VALUE!</v>
      </c>
      <c r="AL337" s="85" t="e">
        <f t="shared" si="245"/>
        <v>#VALUE!</v>
      </c>
      <c r="AM337" s="85" t="e">
        <f t="shared" si="246"/>
        <v>#VALUE!</v>
      </c>
      <c r="AN337" s="85" t="e">
        <f t="shared" si="247"/>
        <v>#N/A</v>
      </c>
      <c r="AO337" s="85" t="e">
        <f t="shared" si="234"/>
        <v>#N/A</v>
      </c>
      <c r="AP337" s="85" t="e">
        <f t="shared" si="235"/>
        <v>#N/A</v>
      </c>
      <c r="AQ337" s="85" t="e">
        <f t="shared" si="236"/>
        <v>#N/A</v>
      </c>
      <c r="AR337" s="85" t="e">
        <f t="shared" si="237"/>
        <v>#N/A</v>
      </c>
      <c r="AS337" s="85" t="e">
        <f t="shared" si="238"/>
        <v>#N/A</v>
      </c>
      <c r="AT337" s="85" t="e">
        <f t="shared" si="239"/>
        <v>#N/A</v>
      </c>
      <c r="AU337" s="85" t="e">
        <f t="shared" si="248"/>
        <v>#VALUE!</v>
      </c>
      <c r="AV337" s="85" t="e">
        <f t="shared" si="249"/>
        <v>#VALUE!</v>
      </c>
      <c r="AW337" s="85" t="e">
        <f t="shared" si="250"/>
        <v>#VALUE!</v>
      </c>
      <c r="AX337" s="25" t="e">
        <f t="shared" si="251"/>
        <v>#VALUE!</v>
      </c>
      <c r="AY337" s="25">
        <f t="shared" si="253"/>
        <v>1.0169999999999999</v>
      </c>
      <c r="AZ337" s="55" t="e">
        <f t="shared" si="252"/>
        <v>#DIV/0!</v>
      </c>
    </row>
    <row r="338" spans="3:52">
      <c r="C338" s="4"/>
      <c r="D338" s="4"/>
      <c r="E338" s="4"/>
      <c r="F338" s="4"/>
      <c r="G338" s="55">
        <f t="shared" si="213"/>
        <v>-1.1208741258741391E-2</v>
      </c>
      <c r="H338" s="26"/>
      <c r="I338" s="25">
        <f>'Randament Mammo'!$I$18-4.5</f>
        <v>61.5</v>
      </c>
      <c r="J338" s="26"/>
      <c r="K338" s="25">
        <f t="shared" si="240"/>
        <v>0</v>
      </c>
      <c r="L338" s="25" t="e">
        <f>VLOOKUP(E338,'Tabele aux MGD'!B328:F338,IF(_CTF="Mo/Mo",2,IF(_CTF="Mo/Rh",3,IF(_CTF="Rh/Rh",4,5))),0)</f>
        <v>#N/A</v>
      </c>
      <c r="M338" s="25" t="e">
        <f t="shared" si="214"/>
        <v>#N/A</v>
      </c>
      <c r="N338" s="25" t="e">
        <f t="shared" si="215"/>
        <v>#N/A</v>
      </c>
      <c r="O338" s="25" t="e">
        <f t="shared" si="216"/>
        <v>#N/A</v>
      </c>
      <c r="P338" s="25" t="e">
        <f t="shared" si="217"/>
        <v>#N/A</v>
      </c>
      <c r="Q338" s="25" t="e">
        <f t="shared" si="218"/>
        <v>#N/A</v>
      </c>
      <c r="R338" s="25" t="e">
        <f t="shared" si="219"/>
        <v>#N/A</v>
      </c>
      <c r="S338" s="25" t="e">
        <f t="shared" si="220"/>
        <v>#N/A</v>
      </c>
      <c r="T338" s="25" t="e">
        <f t="shared" si="221"/>
        <v>#N/A</v>
      </c>
      <c r="U338" s="25" t="e">
        <f t="shared" si="241"/>
        <v>#VALUE!</v>
      </c>
      <c r="V338" s="25" t="e">
        <f t="shared" si="242"/>
        <v>#VALUE!</v>
      </c>
      <c r="W338" s="25" t="e">
        <f t="shared" si="243"/>
        <v>#VALUE!</v>
      </c>
      <c r="X338" s="26"/>
      <c r="Y338" s="85" t="e">
        <f t="shared" si="222"/>
        <v>#N/A</v>
      </c>
      <c r="Z338" s="85" t="e">
        <f t="shared" si="223"/>
        <v>#N/A</v>
      </c>
      <c r="AA338" s="85" t="e">
        <f t="shared" si="224"/>
        <v>#N/A</v>
      </c>
      <c r="AB338" s="85" t="e">
        <f t="shared" si="225"/>
        <v>#N/A</v>
      </c>
      <c r="AC338" s="85" t="e">
        <f t="shared" si="226"/>
        <v>#N/A</v>
      </c>
      <c r="AD338" s="85" t="e">
        <f t="shared" si="227"/>
        <v>#N/A</v>
      </c>
      <c r="AE338" s="85" t="e">
        <f t="shared" si="228"/>
        <v>#N/A</v>
      </c>
      <c r="AF338" s="85" t="e">
        <f t="shared" si="229"/>
        <v>#N/A</v>
      </c>
      <c r="AG338" s="85" t="e">
        <f t="shared" si="230"/>
        <v>#N/A</v>
      </c>
      <c r="AH338" s="85" t="e">
        <f t="shared" si="231"/>
        <v>#N/A</v>
      </c>
      <c r="AI338" s="85" t="e">
        <f t="shared" si="232"/>
        <v>#N/A</v>
      </c>
      <c r="AJ338" s="85" t="e">
        <f t="shared" si="233"/>
        <v>#N/A</v>
      </c>
      <c r="AK338" s="85" t="e">
        <f t="shared" si="244"/>
        <v>#VALUE!</v>
      </c>
      <c r="AL338" s="85" t="e">
        <f t="shared" si="245"/>
        <v>#VALUE!</v>
      </c>
      <c r="AM338" s="85" t="e">
        <f t="shared" si="246"/>
        <v>#VALUE!</v>
      </c>
      <c r="AN338" s="85" t="e">
        <f t="shared" si="247"/>
        <v>#N/A</v>
      </c>
      <c r="AO338" s="85" t="e">
        <f t="shared" si="234"/>
        <v>#N/A</v>
      </c>
      <c r="AP338" s="85" t="e">
        <f t="shared" si="235"/>
        <v>#N/A</v>
      </c>
      <c r="AQ338" s="85" t="e">
        <f t="shared" si="236"/>
        <v>#N/A</v>
      </c>
      <c r="AR338" s="85" t="e">
        <f t="shared" si="237"/>
        <v>#N/A</v>
      </c>
      <c r="AS338" s="85" t="e">
        <f t="shared" si="238"/>
        <v>#N/A</v>
      </c>
      <c r="AT338" s="85" t="e">
        <f t="shared" si="239"/>
        <v>#N/A</v>
      </c>
      <c r="AU338" s="85" t="e">
        <f t="shared" si="248"/>
        <v>#VALUE!</v>
      </c>
      <c r="AV338" s="85" t="e">
        <f t="shared" si="249"/>
        <v>#VALUE!</v>
      </c>
      <c r="AW338" s="85" t="e">
        <f t="shared" si="250"/>
        <v>#VALUE!</v>
      </c>
      <c r="AX338" s="25" t="e">
        <f t="shared" si="251"/>
        <v>#VALUE!</v>
      </c>
      <c r="AY338" s="25">
        <f t="shared" si="253"/>
        <v>1.0169999999999999</v>
      </c>
      <c r="AZ338" s="55" t="e">
        <f t="shared" si="252"/>
        <v>#DIV/0!</v>
      </c>
    </row>
    <row r="339" spans="3:52">
      <c r="C339" s="4"/>
      <c r="D339" s="4"/>
      <c r="E339" s="4"/>
      <c r="F339" s="4"/>
      <c r="G339" s="55">
        <f t="shared" si="213"/>
        <v>-1.1208741258741391E-2</v>
      </c>
      <c r="H339" s="26"/>
      <c r="I339" s="25">
        <f>'Randament Mammo'!$I$18-4.5</f>
        <v>61.5</v>
      </c>
      <c r="J339" s="26"/>
      <c r="K339" s="25">
        <f t="shared" si="240"/>
        <v>0</v>
      </c>
      <c r="L339" s="25" t="e">
        <f>VLOOKUP(E339,'Tabele aux MGD'!B329:F339,IF(_CTF="Mo/Mo",2,IF(_CTF="Mo/Rh",3,IF(_CTF="Rh/Rh",4,5))),0)</f>
        <v>#N/A</v>
      </c>
      <c r="M339" s="25" t="e">
        <f t="shared" si="214"/>
        <v>#N/A</v>
      </c>
      <c r="N339" s="25" t="e">
        <f t="shared" si="215"/>
        <v>#N/A</v>
      </c>
      <c r="O339" s="25" t="e">
        <f t="shared" si="216"/>
        <v>#N/A</v>
      </c>
      <c r="P339" s="25" t="e">
        <f t="shared" si="217"/>
        <v>#N/A</v>
      </c>
      <c r="Q339" s="25" t="e">
        <f t="shared" si="218"/>
        <v>#N/A</v>
      </c>
      <c r="R339" s="25" t="e">
        <f t="shared" si="219"/>
        <v>#N/A</v>
      </c>
      <c r="S339" s="25" t="e">
        <f t="shared" si="220"/>
        <v>#N/A</v>
      </c>
      <c r="T339" s="25" t="e">
        <f t="shared" si="221"/>
        <v>#N/A</v>
      </c>
      <c r="U339" s="25" t="e">
        <f t="shared" si="241"/>
        <v>#VALUE!</v>
      </c>
      <c r="V339" s="25" t="e">
        <f t="shared" si="242"/>
        <v>#VALUE!</v>
      </c>
      <c r="W339" s="25" t="e">
        <f t="shared" si="243"/>
        <v>#VALUE!</v>
      </c>
      <c r="X339" s="26"/>
      <c r="Y339" s="85" t="e">
        <f t="shared" si="222"/>
        <v>#N/A</v>
      </c>
      <c r="Z339" s="85" t="e">
        <f t="shared" si="223"/>
        <v>#N/A</v>
      </c>
      <c r="AA339" s="85" t="e">
        <f t="shared" si="224"/>
        <v>#N/A</v>
      </c>
      <c r="AB339" s="85" t="e">
        <f t="shared" si="225"/>
        <v>#N/A</v>
      </c>
      <c r="AC339" s="85" t="e">
        <f t="shared" si="226"/>
        <v>#N/A</v>
      </c>
      <c r="AD339" s="85" t="e">
        <f t="shared" si="227"/>
        <v>#N/A</v>
      </c>
      <c r="AE339" s="85" t="e">
        <f t="shared" si="228"/>
        <v>#N/A</v>
      </c>
      <c r="AF339" s="85" t="e">
        <f t="shared" si="229"/>
        <v>#N/A</v>
      </c>
      <c r="AG339" s="85" t="e">
        <f t="shared" si="230"/>
        <v>#N/A</v>
      </c>
      <c r="AH339" s="85" t="e">
        <f t="shared" si="231"/>
        <v>#N/A</v>
      </c>
      <c r="AI339" s="85" t="e">
        <f t="shared" si="232"/>
        <v>#N/A</v>
      </c>
      <c r="AJ339" s="85" t="e">
        <f t="shared" si="233"/>
        <v>#N/A</v>
      </c>
      <c r="AK339" s="85" t="e">
        <f t="shared" si="244"/>
        <v>#VALUE!</v>
      </c>
      <c r="AL339" s="85" t="e">
        <f t="shared" si="245"/>
        <v>#VALUE!</v>
      </c>
      <c r="AM339" s="85" t="e">
        <f t="shared" si="246"/>
        <v>#VALUE!</v>
      </c>
      <c r="AN339" s="85" t="e">
        <f t="shared" si="247"/>
        <v>#N/A</v>
      </c>
      <c r="AO339" s="85" t="e">
        <f t="shared" si="234"/>
        <v>#N/A</v>
      </c>
      <c r="AP339" s="85" t="e">
        <f t="shared" si="235"/>
        <v>#N/A</v>
      </c>
      <c r="AQ339" s="85" t="e">
        <f t="shared" si="236"/>
        <v>#N/A</v>
      </c>
      <c r="AR339" s="85" t="e">
        <f t="shared" si="237"/>
        <v>#N/A</v>
      </c>
      <c r="AS339" s="85" t="e">
        <f t="shared" si="238"/>
        <v>#N/A</v>
      </c>
      <c r="AT339" s="85" t="e">
        <f t="shared" si="239"/>
        <v>#N/A</v>
      </c>
      <c r="AU339" s="85" t="e">
        <f t="shared" si="248"/>
        <v>#VALUE!</v>
      </c>
      <c r="AV339" s="85" t="e">
        <f t="shared" si="249"/>
        <v>#VALUE!</v>
      </c>
      <c r="AW339" s="85" t="e">
        <f t="shared" si="250"/>
        <v>#VALUE!</v>
      </c>
      <c r="AX339" s="25" t="e">
        <f t="shared" si="251"/>
        <v>#VALUE!</v>
      </c>
      <c r="AY339" s="25">
        <f t="shared" si="253"/>
        <v>1.0169999999999999</v>
      </c>
      <c r="AZ339" s="55" t="e">
        <f t="shared" si="252"/>
        <v>#DIV/0!</v>
      </c>
    </row>
    <row r="340" spans="3:52">
      <c r="C340" s="4"/>
      <c r="D340" s="4"/>
      <c r="E340" s="4"/>
      <c r="F340" s="4"/>
      <c r="G340" s="55">
        <f t="shared" si="213"/>
        <v>-1.1208741258741391E-2</v>
      </c>
      <c r="H340" s="26"/>
      <c r="I340" s="25">
        <f>'Randament Mammo'!$I$18-4.5</f>
        <v>61.5</v>
      </c>
      <c r="J340" s="26"/>
      <c r="K340" s="25">
        <f t="shared" si="240"/>
        <v>0</v>
      </c>
      <c r="L340" s="25" t="e">
        <f>VLOOKUP(E340,'Tabele aux MGD'!B330:F340,IF(_CTF="Mo/Mo",2,IF(_CTF="Mo/Rh",3,IF(_CTF="Rh/Rh",4,5))),0)</f>
        <v>#N/A</v>
      </c>
      <c r="M340" s="25" t="e">
        <f t="shared" si="214"/>
        <v>#N/A</v>
      </c>
      <c r="N340" s="25" t="e">
        <f t="shared" si="215"/>
        <v>#N/A</v>
      </c>
      <c r="O340" s="25" t="e">
        <f t="shared" si="216"/>
        <v>#N/A</v>
      </c>
      <c r="P340" s="25" t="e">
        <f t="shared" si="217"/>
        <v>#N/A</v>
      </c>
      <c r="Q340" s="25" t="e">
        <f t="shared" si="218"/>
        <v>#N/A</v>
      </c>
      <c r="R340" s="25" t="e">
        <f t="shared" si="219"/>
        <v>#N/A</v>
      </c>
      <c r="S340" s="25" t="e">
        <f t="shared" si="220"/>
        <v>#N/A</v>
      </c>
      <c r="T340" s="25" t="e">
        <f t="shared" si="221"/>
        <v>#N/A</v>
      </c>
      <c r="U340" s="25" t="e">
        <f t="shared" si="241"/>
        <v>#VALUE!</v>
      </c>
      <c r="V340" s="25" t="e">
        <f t="shared" si="242"/>
        <v>#VALUE!</v>
      </c>
      <c r="W340" s="25" t="e">
        <f t="shared" si="243"/>
        <v>#VALUE!</v>
      </c>
      <c r="X340" s="26"/>
      <c r="Y340" s="85" t="e">
        <f t="shared" si="222"/>
        <v>#N/A</v>
      </c>
      <c r="Z340" s="85" t="e">
        <f t="shared" si="223"/>
        <v>#N/A</v>
      </c>
      <c r="AA340" s="85" t="e">
        <f t="shared" si="224"/>
        <v>#N/A</v>
      </c>
      <c r="AB340" s="85" t="e">
        <f t="shared" si="225"/>
        <v>#N/A</v>
      </c>
      <c r="AC340" s="85" t="e">
        <f t="shared" si="226"/>
        <v>#N/A</v>
      </c>
      <c r="AD340" s="85" t="e">
        <f t="shared" si="227"/>
        <v>#N/A</v>
      </c>
      <c r="AE340" s="85" t="e">
        <f t="shared" si="228"/>
        <v>#N/A</v>
      </c>
      <c r="AF340" s="85" t="e">
        <f t="shared" si="229"/>
        <v>#N/A</v>
      </c>
      <c r="AG340" s="85" t="e">
        <f t="shared" si="230"/>
        <v>#N/A</v>
      </c>
      <c r="AH340" s="85" t="e">
        <f t="shared" si="231"/>
        <v>#N/A</v>
      </c>
      <c r="AI340" s="85" t="e">
        <f t="shared" si="232"/>
        <v>#N/A</v>
      </c>
      <c r="AJ340" s="85" t="e">
        <f t="shared" si="233"/>
        <v>#N/A</v>
      </c>
      <c r="AK340" s="85" t="e">
        <f t="shared" si="244"/>
        <v>#VALUE!</v>
      </c>
      <c r="AL340" s="85" t="e">
        <f t="shared" si="245"/>
        <v>#VALUE!</v>
      </c>
      <c r="AM340" s="85" t="e">
        <f t="shared" si="246"/>
        <v>#VALUE!</v>
      </c>
      <c r="AN340" s="85" t="e">
        <f t="shared" si="247"/>
        <v>#N/A</v>
      </c>
      <c r="AO340" s="85" t="e">
        <f t="shared" si="234"/>
        <v>#N/A</v>
      </c>
      <c r="AP340" s="85" t="e">
        <f t="shared" si="235"/>
        <v>#N/A</v>
      </c>
      <c r="AQ340" s="85" t="e">
        <f t="shared" si="236"/>
        <v>#N/A</v>
      </c>
      <c r="AR340" s="85" t="e">
        <f t="shared" si="237"/>
        <v>#N/A</v>
      </c>
      <c r="AS340" s="85" t="e">
        <f t="shared" si="238"/>
        <v>#N/A</v>
      </c>
      <c r="AT340" s="85" t="e">
        <f t="shared" si="239"/>
        <v>#N/A</v>
      </c>
      <c r="AU340" s="85" t="e">
        <f t="shared" si="248"/>
        <v>#VALUE!</v>
      </c>
      <c r="AV340" s="85" t="e">
        <f t="shared" si="249"/>
        <v>#VALUE!</v>
      </c>
      <c r="AW340" s="85" t="e">
        <f t="shared" si="250"/>
        <v>#VALUE!</v>
      </c>
      <c r="AX340" s="25" t="e">
        <f t="shared" si="251"/>
        <v>#VALUE!</v>
      </c>
      <c r="AY340" s="25">
        <f t="shared" si="253"/>
        <v>1.0169999999999999</v>
      </c>
      <c r="AZ340" s="55" t="e">
        <f t="shared" si="252"/>
        <v>#DIV/0!</v>
      </c>
    </row>
    <row r="341" spans="3:52">
      <c r="C341" s="4"/>
      <c r="D341" s="4"/>
      <c r="E341" s="4"/>
      <c r="F341" s="4"/>
      <c r="G341" s="55">
        <f t="shared" si="213"/>
        <v>-1.1208741258741391E-2</v>
      </c>
      <c r="H341" s="26"/>
      <c r="I341" s="25">
        <f>'Randament Mammo'!$I$18-4.5</f>
        <v>61.5</v>
      </c>
      <c r="J341" s="26"/>
      <c r="K341" s="25">
        <f t="shared" si="240"/>
        <v>0</v>
      </c>
      <c r="L341" s="25" t="e">
        <f>VLOOKUP(E341,'Tabele aux MGD'!B331:F341,IF(_CTF="Mo/Mo",2,IF(_CTF="Mo/Rh",3,IF(_CTF="Rh/Rh",4,5))),0)</f>
        <v>#N/A</v>
      </c>
      <c r="M341" s="25" t="e">
        <f t="shared" si="214"/>
        <v>#N/A</v>
      </c>
      <c r="N341" s="25" t="e">
        <f t="shared" si="215"/>
        <v>#N/A</v>
      </c>
      <c r="O341" s="25" t="e">
        <f t="shared" si="216"/>
        <v>#N/A</v>
      </c>
      <c r="P341" s="25" t="e">
        <f t="shared" si="217"/>
        <v>#N/A</v>
      </c>
      <c r="Q341" s="25" t="e">
        <f t="shared" si="218"/>
        <v>#N/A</v>
      </c>
      <c r="R341" s="25" t="e">
        <f t="shared" si="219"/>
        <v>#N/A</v>
      </c>
      <c r="S341" s="25" t="e">
        <f t="shared" si="220"/>
        <v>#N/A</v>
      </c>
      <c r="T341" s="25" t="e">
        <f t="shared" si="221"/>
        <v>#N/A</v>
      </c>
      <c r="U341" s="25" t="e">
        <f t="shared" si="241"/>
        <v>#VALUE!</v>
      </c>
      <c r="V341" s="25" t="e">
        <f t="shared" si="242"/>
        <v>#VALUE!</v>
      </c>
      <c r="W341" s="25" t="e">
        <f t="shared" si="243"/>
        <v>#VALUE!</v>
      </c>
      <c r="X341" s="26"/>
      <c r="Y341" s="85" t="e">
        <f t="shared" si="222"/>
        <v>#N/A</v>
      </c>
      <c r="Z341" s="85" t="e">
        <f t="shared" si="223"/>
        <v>#N/A</v>
      </c>
      <c r="AA341" s="85" t="e">
        <f t="shared" si="224"/>
        <v>#N/A</v>
      </c>
      <c r="AB341" s="85" t="e">
        <f t="shared" si="225"/>
        <v>#N/A</v>
      </c>
      <c r="AC341" s="85" t="e">
        <f t="shared" si="226"/>
        <v>#N/A</v>
      </c>
      <c r="AD341" s="85" t="e">
        <f t="shared" si="227"/>
        <v>#N/A</v>
      </c>
      <c r="AE341" s="85" t="e">
        <f t="shared" si="228"/>
        <v>#N/A</v>
      </c>
      <c r="AF341" s="85" t="e">
        <f t="shared" si="229"/>
        <v>#N/A</v>
      </c>
      <c r="AG341" s="85" t="e">
        <f t="shared" si="230"/>
        <v>#N/A</v>
      </c>
      <c r="AH341" s="85" t="e">
        <f t="shared" si="231"/>
        <v>#N/A</v>
      </c>
      <c r="AI341" s="85" t="e">
        <f t="shared" si="232"/>
        <v>#N/A</v>
      </c>
      <c r="AJ341" s="85" t="e">
        <f t="shared" si="233"/>
        <v>#N/A</v>
      </c>
      <c r="AK341" s="85" t="e">
        <f t="shared" si="244"/>
        <v>#VALUE!</v>
      </c>
      <c r="AL341" s="85" t="e">
        <f t="shared" si="245"/>
        <v>#VALUE!</v>
      </c>
      <c r="AM341" s="85" t="e">
        <f t="shared" si="246"/>
        <v>#VALUE!</v>
      </c>
      <c r="AN341" s="85" t="e">
        <f t="shared" si="247"/>
        <v>#N/A</v>
      </c>
      <c r="AO341" s="85" t="e">
        <f t="shared" si="234"/>
        <v>#N/A</v>
      </c>
      <c r="AP341" s="85" t="e">
        <f t="shared" si="235"/>
        <v>#N/A</v>
      </c>
      <c r="AQ341" s="85" t="e">
        <f t="shared" si="236"/>
        <v>#N/A</v>
      </c>
      <c r="AR341" s="85" t="e">
        <f t="shared" si="237"/>
        <v>#N/A</v>
      </c>
      <c r="AS341" s="85" t="e">
        <f t="shared" si="238"/>
        <v>#N/A</v>
      </c>
      <c r="AT341" s="85" t="e">
        <f t="shared" si="239"/>
        <v>#N/A</v>
      </c>
      <c r="AU341" s="85" t="e">
        <f t="shared" si="248"/>
        <v>#VALUE!</v>
      </c>
      <c r="AV341" s="85" t="e">
        <f t="shared" si="249"/>
        <v>#VALUE!</v>
      </c>
      <c r="AW341" s="85" t="e">
        <f t="shared" si="250"/>
        <v>#VALUE!</v>
      </c>
      <c r="AX341" s="25" t="e">
        <f t="shared" si="251"/>
        <v>#VALUE!</v>
      </c>
      <c r="AY341" s="25">
        <f t="shared" si="253"/>
        <v>1.0169999999999999</v>
      </c>
      <c r="AZ341" s="55" t="e">
        <f t="shared" si="252"/>
        <v>#DIV/0!</v>
      </c>
    </row>
    <row r="342" spans="3:52">
      <c r="C342" s="4"/>
      <c r="D342" s="4"/>
      <c r="E342" s="4"/>
      <c r="F342" s="4"/>
      <c r="G342" s="55">
        <f t="shared" si="213"/>
        <v>-1.1208741258741391E-2</v>
      </c>
      <c r="H342" s="26"/>
      <c r="I342" s="25">
        <f>'Randament Mammo'!$I$18-4.5</f>
        <v>61.5</v>
      </c>
      <c r="J342" s="26"/>
      <c r="K342" s="25">
        <f t="shared" si="240"/>
        <v>0</v>
      </c>
      <c r="L342" s="25" t="e">
        <f>VLOOKUP(E342,'Tabele aux MGD'!B332:F342,IF(_CTF="Mo/Mo",2,IF(_CTF="Mo/Rh",3,IF(_CTF="Rh/Rh",4,5))),0)</f>
        <v>#N/A</v>
      </c>
      <c r="M342" s="25" t="e">
        <f t="shared" si="214"/>
        <v>#N/A</v>
      </c>
      <c r="N342" s="25" t="e">
        <f t="shared" si="215"/>
        <v>#N/A</v>
      </c>
      <c r="O342" s="25" t="e">
        <f t="shared" si="216"/>
        <v>#N/A</v>
      </c>
      <c r="P342" s="25" t="e">
        <f t="shared" si="217"/>
        <v>#N/A</v>
      </c>
      <c r="Q342" s="25" t="e">
        <f t="shared" si="218"/>
        <v>#N/A</v>
      </c>
      <c r="R342" s="25" t="e">
        <f t="shared" si="219"/>
        <v>#N/A</v>
      </c>
      <c r="S342" s="25" t="e">
        <f t="shared" si="220"/>
        <v>#N/A</v>
      </c>
      <c r="T342" s="25" t="e">
        <f t="shared" si="221"/>
        <v>#N/A</v>
      </c>
      <c r="U342" s="25" t="e">
        <f t="shared" si="241"/>
        <v>#VALUE!</v>
      </c>
      <c r="V342" s="25" t="e">
        <f t="shared" si="242"/>
        <v>#VALUE!</v>
      </c>
      <c r="W342" s="25" t="e">
        <f t="shared" si="243"/>
        <v>#VALUE!</v>
      </c>
      <c r="X342" s="26"/>
      <c r="Y342" s="85" t="e">
        <f t="shared" si="222"/>
        <v>#N/A</v>
      </c>
      <c r="Z342" s="85" t="e">
        <f t="shared" si="223"/>
        <v>#N/A</v>
      </c>
      <c r="AA342" s="85" t="e">
        <f t="shared" si="224"/>
        <v>#N/A</v>
      </c>
      <c r="AB342" s="85" t="e">
        <f t="shared" si="225"/>
        <v>#N/A</v>
      </c>
      <c r="AC342" s="85" t="e">
        <f t="shared" si="226"/>
        <v>#N/A</v>
      </c>
      <c r="AD342" s="85" t="e">
        <f t="shared" si="227"/>
        <v>#N/A</v>
      </c>
      <c r="AE342" s="85" t="e">
        <f t="shared" si="228"/>
        <v>#N/A</v>
      </c>
      <c r="AF342" s="85" t="e">
        <f t="shared" si="229"/>
        <v>#N/A</v>
      </c>
      <c r="AG342" s="85" t="e">
        <f t="shared" si="230"/>
        <v>#N/A</v>
      </c>
      <c r="AH342" s="85" t="e">
        <f t="shared" si="231"/>
        <v>#N/A</v>
      </c>
      <c r="AI342" s="85" t="e">
        <f t="shared" si="232"/>
        <v>#N/A</v>
      </c>
      <c r="AJ342" s="85" t="e">
        <f t="shared" si="233"/>
        <v>#N/A</v>
      </c>
      <c r="AK342" s="85" t="e">
        <f t="shared" si="244"/>
        <v>#VALUE!</v>
      </c>
      <c r="AL342" s="85" t="e">
        <f t="shared" si="245"/>
        <v>#VALUE!</v>
      </c>
      <c r="AM342" s="85" t="e">
        <f t="shared" si="246"/>
        <v>#VALUE!</v>
      </c>
      <c r="AN342" s="85" t="e">
        <f t="shared" si="247"/>
        <v>#N/A</v>
      </c>
      <c r="AO342" s="85" t="e">
        <f t="shared" si="234"/>
        <v>#N/A</v>
      </c>
      <c r="AP342" s="85" t="e">
        <f t="shared" si="235"/>
        <v>#N/A</v>
      </c>
      <c r="AQ342" s="85" t="e">
        <f t="shared" si="236"/>
        <v>#N/A</v>
      </c>
      <c r="AR342" s="85" t="e">
        <f t="shared" si="237"/>
        <v>#N/A</v>
      </c>
      <c r="AS342" s="85" t="e">
        <f t="shared" si="238"/>
        <v>#N/A</v>
      </c>
      <c r="AT342" s="85" t="e">
        <f t="shared" si="239"/>
        <v>#N/A</v>
      </c>
      <c r="AU342" s="85" t="e">
        <f t="shared" si="248"/>
        <v>#VALUE!</v>
      </c>
      <c r="AV342" s="85" t="e">
        <f t="shared" si="249"/>
        <v>#VALUE!</v>
      </c>
      <c r="AW342" s="85" t="e">
        <f t="shared" si="250"/>
        <v>#VALUE!</v>
      </c>
      <c r="AX342" s="25" t="e">
        <f t="shared" si="251"/>
        <v>#VALUE!</v>
      </c>
      <c r="AY342" s="25">
        <f t="shared" si="253"/>
        <v>1.0169999999999999</v>
      </c>
      <c r="AZ342" s="55" t="e">
        <f t="shared" si="252"/>
        <v>#DIV/0!</v>
      </c>
    </row>
    <row r="343" spans="3:52">
      <c r="C343" s="4"/>
      <c r="D343" s="4"/>
      <c r="E343" s="4"/>
      <c r="F343" s="4"/>
      <c r="G343" s="55">
        <f t="shared" ref="G343:G406" si="254">MGD_A*E343^2+MGD_B*E343+MGD_C</f>
        <v>-1.1208741258741391E-2</v>
      </c>
      <c r="H343" s="26"/>
      <c r="I343" s="25">
        <f>'Randament Mammo'!$I$18-4.5</f>
        <v>61.5</v>
      </c>
      <c r="J343" s="26"/>
      <c r="K343" s="25">
        <f t="shared" si="240"/>
        <v>0</v>
      </c>
      <c r="L343" s="25" t="e">
        <f>VLOOKUP(E343,'Tabele aux MGD'!B333:F343,IF(_CTF="Mo/Mo",2,IF(_CTF="Mo/Rh",3,IF(_CTF="Rh/Rh",4,5))),0)</f>
        <v>#N/A</v>
      </c>
      <c r="M343" s="25" t="e">
        <f t="shared" ref="M343:M406" si="255">INDEX(_Tabel4,1,MATCH(J343,_Tabel4_Col))</f>
        <v>#N/A</v>
      </c>
      <c r="N343" s="25" t="e">
        <f t="shared" ref="N343:N406" si="256">INDEX(_Tabel4,1,IF(MATCH(J343,_Tabel4_Col)=9,9,MATCH(J343,_Tabel4_Col)+1))</f>
        <v>#N/A</v>
      </c>
      <c r="O343" s="25" t="e">
        <f t="shared" ref="O343:O406" si="257">INDEX(_Tabel4,MATCH(L343,_Tabel4_Rd),1)</f>
        <v>#N/A</v>
      </c>
      <c r="P343" s="25" t="e">
        <f t="shared" ref="P343:P406" si="258">INDEX(_Tabel4,IF(MATCH(L343,_Tabel4_Rd)=10,10,MATCH(L343,_Tabel4_Rd)+1),1)</f>
        <v>#N/A</v>
      </c>
      <c r="Q343" s="25" t="e">
        <f t="shared" ref="Q343:Q406" si="259">INDEX(_Tabel4,MATCH(L343,_Tabel4_Rd),MATCH(J343,_Tabel4_Col))</f>
        <v>#N/A</v>
      </c>
      <c r="R343" s="25" t="e">
        <f t="shared" ref="R343:R406" si="260">INDEX(_Tabel4,MATCH(L343,_Tabel4_Rd),IF(MATCH(J343,_Tabel4_Col)=9,9,MATCH(J343,_Tabel4_Col)+1))</f>
        <v>#N/A</v>
      </c>
      <c r="S343" s="25" t="e">
        <f t="shared" ref="S343:S406" si="261">INDEX(_Tabel4,IF(MATCH(L343,_Tabel4_Rd)=10,10,MATCH(L343,_Tabel4_Rd)+1),MATCH(J343,_Tabel4_Col))</f>
        <v>#N/A</v>
      </c>
      <c r="T343" s="25" t="e">
        <f t="shared" ref="T343:T406" si="262">INDEX(_Tabel4,IF(MATCH(L343,_Tabel4_Rd)=10,10,MATCH(L343,_Tabel4_Rd)+1),IF(MATCH(J343,_Tabel4_Col)=9,9,MATCH(J343,_Tabel4_Col)+1))</f>
        <v>#N/A</v>
      </c>
      <c r="U343" s="25" t="e">
        <f t="shared" si="241"/>
        <v>#VALUE!</v>
      </c>
      <c r="V343" s="25" t="e">
        <f t="shared" si="242"/>
        <v>#VALUE!</v>
      </c>
      <c r="W343" s="25" t="e">
        <f t="shared" si="243"/>
        <v>#VALUE!</v>
      </c>
      <c r="X343" s="26"/>
      <c r="Y343" s="85" t="e">
        <f t="shared" ref="Y343:Y406" si="263">VLOOKUP(L343,_Tabel5,1,TRUE)</f>
        <v>#N/A</v>
      </c>
      <c r="Z343" s="85" t="e">
        <f t="shared" ref="Z343:Z406" si="264">MATCH(L343,_Tabel5_Col_HVL,1)-9</f>
        <v>#N/A</v>
      </c>
      <c r="AA343" s="85" t="e">
        <f t="shared" ref="AA343:AA406" si="265">MATCH(J343,_Tabel5_Col_d,1)+Z343-1</f>
        <v>#N/A</v>
      </c>
      <c r="AB343" s="85" t="e">
        <f t="shared" ref="AB343:AB406" si="266">IF(MATCH(J343,_Tabel5_Col_d,1)=10,AA343,AA343+1)</f>
        <v>#N/A</v>
      </c>
      <c r="AC343" s="85" t="e">
        <f t="shared" ref="AC343:AC406" si="267">INDEX(_Tabel5_Col_dtot,AA343)</f>
        <v>#N/A</v>
      </c>
      <c r="AD343" s="85" t="e">
        <f t="shared" ref="AD343:AD406" si="268">INDEX(_Tabel5_Col_dtot,AB343)</f>
        <v>#N/A</v>
      </c>
      <c r="AE343" s="85" t="e">
        <f t="shared" ref="AE343:AE406" si="269">HLOOKUP(X343,_Tabel5_g,1,TRUE)</f>
        <v>#N/A</v>
      </c>
      <c r="AF343" s="85" t="e">
        <f t="shared" ref="AF343:AF406" si="270">INDEX(_Tabel5_Rand_gl,1,IF(X343=100,5,MATCH(AE343,_Tabel5_Rand_gl,0)+1))</f>
        <v>#N/A</v>
      </c>
      <c r="AG343" s="85" t="e">
        <f t="shared" ref="AG343:AG406" si="271">HLOOKUP(AE343,_Tabel5_g,AA343+1,TRUE)</f>
        <v>#N/A</v>
      </c>
      <c r="AH343" s="85" t="e">
        <f t="shared" ref="AH343:AH406" si="272">HLOOKUP(AF343,_Tabel5_g,AA343+1,TRUE)</f>
        <v>#N/A</v>
      </c>
      <c r="AI343" s="85" t="e">
        <f t="shared" ref="AI343:AI406" si="273">HLOOKUP(AE343,_Tabel5_g,AB343+1,TRUE)</f>
        <v>#N/A</v>
      </c>
      <c r="AJ343" s="85" t="e">
        <f t="shared" ref="AJ343:AJ406" si="274">HLOOKUP(AF343,_Tabel5_g,AB343+1,TRUE)</f>
        <v>#N/A</v>
      </c>
      <c r="AK343" s="85" t="e">
        <f t="shared" si="244"/>
        <v>#VALUE!</v>
      </c>
      <c r="AL343" s="85" t="e">
        <f t="shared" si="245"/>
        <v>#VALUE!</v>
      </c>
      <c r="AM343" s="85" t="e">
        <f t="shared" si="246"/>
        <v>#VALUE!</v>
      </c>
      <c r="AN343" s="85" t="e">
        <f t="shared" si="247"/>
        <v>#N/A</v>
      </c>
      <c r="AO343" s="85" t="e">
        <f t="shared" ref="AO343:AO406" si="275">MATCH(J343,_Tabel5_Col_d,1)+AN343-1</f>
        <v>#N/A</v>
      </c>
      <c r="AP343" s="85" t="e">
        <f t="shared" ref="AP343:AP406" si="276">IF(MATCH(J343,_Tabel5_Col_d,1)=10,AO343,AO343+1)</f>
        <v>#N/A</v>
      </c>
      <c r="AQ343" s="85" t="e">
        <f t="shared" ref="AQ343:AQ406" si="277">HLOOKUP(AE343,_Tabel5_g,AO343+1,TRUE)</f>
        <v>#N/A</v>
      </c>
      <c r="AR343" s="85" t="e">
        <f t="shared" ref="AR343:AR406" si="278">HLOOKUP(AF343,_Tabel5_g,AO343+1,TRUE)</f>
        <v>#N/A</v>
      </c>
      <c r="AS343" s="85" t="e">
        <f t="shared" ref="AS343:AS406" si="279">HLOOKUP(AE343,_Tabel5_g,AP343+1,TRUE)</f>
        <v>#N/A</v>
      </c>
      <c r="AT343" s="85" t="e">
        <f t="shared" ref="AT343:AT406" si="280">HLOOKUP(AF343,_Tabel5_g,AP343+1,TRUE)</f>
        <v>#N/A</v>
      </c>
      <c r="AU343" s="85" t="e">
        <f t="shared" si="248"/>
        <v>#VALUE!</v>
      </c>
      <c r="AV343" s="85" t="e">
        <f t="shared" si="249"/>
        <v>#VALUE!</v>
      </c>
      <c r="AW343" s="85" t="e">
        <f t="shared" si="250"/>
        <v>#VALUE!</v>
      </c>
      <c r="AX343" s="25" t="e">
        <f t="shared" si="251"/>
        <v>#VALUE!</v>
      </c>
      <c r="AY343" s="25">
        <f t="shared" si="253"/>
        <v>1.0169999999999999</v>
      </c>
      <c r="AZ343" s="55" t="e">
        <f t="shared" si="252"/>
        <v>#DIV/0!</v>
      </c>
    </row>
    <row r="344" spans="3:52">
      <c r="C344" s="4"/>
      <c r="D344" s="4"/>
      <c r="E344" s="4"/>
      <c r="F344" s="4"/>
      <c r="G344" s="55">
        <f t="shared" si="254"/>
        <v>-1.1208741258741391E-2</v>
      </c>
      <c r="H344" s="26"/>
      <c r="I344" s="25">
        <f>'Randament Mammo'!$I$18-4.5</f>
        <v>61.5</v>
      </c>
      <c r="J344" s="26"/>
      <c r="K344" s="25">
        <f t="shared" si="240"/>
        <v>0</v>
      </c>
      <c r="L344" s="25" t="e">
        <f>VLOOKUP(E344,'Tabele aux MGD'!B334:F344,IF(_CTF="Mo/Mo",2,IF(_CTF="Mo/Rh",3,IF(_CTF="Rh/Rh",4,5))),0)</f>
        <v>#N/A</v>
      </c>
      <c r="M344" s="25" t="e">
        <f t="shared" si="255"/>
        <v>#N/A</v>
      </c>
      <c r="N344" s="25" t="e">
        <f t="shared" si="256"/>
        <v>#N/A</v>
      </c>
      <c r="O344" s="25" t="e">
        <f t="shared" si="257"/>
        <v>#N/A</v>
      </c>
      <c r="P344" s="25" t="e">
        <f t="shared" si="258"/>
        <v>#N/A</v>
      </c>
      <c r="Q344" s="25" t="e">
        <f t="shared" si="259"/>
        <v>#N/A</v>
      </c>
      <c r="R344" s="25" t="e">
        <f t="shared" si="260"/>
        <v>#N/A</v>
      </c>
      <c r="S344" s="25" t="e">
        <f t="shared" si="261"/>
        <v>#N/A</v>
      </c>
      <c r="T344" s="25" t="e">
        <f t="shared" si="262"/>
        <v>#N/A</v>
      </c>
      <c r="U344" s="25" t="e">
        <f t="shared" si="241"/>
        <v>#VALUE!</v>
      </c>
      <c r="V344" s="25" t="e">
        <f t="shared" si="242"/>
        <v>#VALUE!</v>
      </c>
      <c r="W344" s="25" t="e">
        <f t="shared" si="243"/>
        <v>#VALUE!</v>
      </c>
      <c r="X344" s="26"/>
      <c r="Y344" s="85" t="e">
        <f t="shared" si="263"/>
        <v>#N/A</v>
      </c>
      <c r="Z344" s="85" t="e">
        <f t="shared" si="264"/>
        <v>#N/A</v>
      </c>
      <c r="AA344" s="85" t="e">
        <f t="shared" si="265"/>
        <v>#N/A</v>
      </c>
      <c r="AB344" s="85" t="e">
        <f t="shared" si="266"/>
        <v>#N/A</v>
      </c>
      <c r="AC344" s="85" t="e">
        <f t="shared" si="267"/>
        <v>#N/A</v>
      </c>
      <c r="AD344" s="85" t="e">
        <f t="shared" si="268"/>
        <v>#N/A</v>
      </c>
      <c r="AE344" s="85" t="e">
        <f t="shared" si="269"/>
        <v>#N/A</v>
      </c>
      <c r="AF344" s="85" t="e">
        <f t="shared" si="270"/>
        <v>#N/A</v>
      </c>
      <c r="AG344" s="85" t="e">
        <f t="shared" si="271"/>
        <v>#N/A</v>
      </c>
      <c r="AH344" s="85" t="e">
        <f t="shared" si="272"/>
        <v>#N/A</v>
      </c>
      <c r="AI344" s="85" t="e">
        <f t="shared" si="273"/>
        <v>#N/A</v>
      </c>
      <c r="AJ344" s="85" t="e">
        <f t="shared" si="274"/>
        <v>#N/A</v>
      </c>
      <c r="AK344" s="85" t="e">
        <f t="shared" si="244"/>
        <v>#VALUE!</v>
      </c>
      <c r="AL344" s="85" t="e">
        <f t="shared" si="245"/>
        <v>#VALUE!</v>
      </c>
      <c r="AM344" s="85" t="e">
        <f t="shared" si="246"/>
        <v>#VALUE!</v>
      </c>
      <c r="AN344" s="85" t="e">
        <f t="shared" si="247"/>
        <v>#N/A</v>
      </c>
      <c r="AO344" s="85" t="e">
        <f t="shared" si="275"/>
        <v>#N/A</v>
      </c>
      <c r="AP344" s="85" t="e">
        <f t="shared" si="276"/>
        <v>#N/A</v>
      </c>
      <c r="AQ344" s="85" t="e">
        <f t="shared" si="277"/>
        <v>#N/A</v>
      </c>
      <c r="AR344" s="85" t="e">
        <f t="shared" si="278"/>
        <v>#N/A</v>
      </c>
      <c r="AS344" s="85" t="e">
        <f t="shared" si="279"/>
        <v>#N/A</v>
      </c>
      <c r="AT344" s="85" t="e">
        <f t="shared" si="280"/>
        <v>#N/A</v>
      </c>
      <c r="AU344" s="85" t="e">
        <f t="shared" si="248"/>
        <v>#VALUE!</v>
      </c>
      <c r="AV344" s="85" t="e">
        <f t="shared" si="249"/>
        <v>#VALUE!</v>
      </c>
      <c r="AW344" s="85" t="e">
        <f t="shared" si="250"/>
        <v>#VALUE!</v>
      </c>
      <c r="AX344" s="25" t="e">
        <f t="shared" si="251"/>
        <v>#VALUE!</v>
      </c>
      <c r="AY344" s="25">
        <f t="shared" si="253"/>
        <v>1.0169999999999999</v>
      </c>
      <c r="AZ344" s="55" t="e">
        <f t="shared" si="252"/>
        <v>#DIV/0!</v>
      </c>
    </row>
    <row r="345" spans="3:52">
      <c r="C345" s="4"/>
      <c r="D345" s="4"/>
      <c r="E345" s="4"/>
      <c r="F345" s="4"/>
      <c r="G345" s="55">
        <f t="shared" si="254"/>
        <v>-1.1208741258741391E-2</v>
      </c>
      <c r="H345" s="26"/>
      <c r="I345" s="25">
        <f>'Randament Mammo'!$I$18-4.5</f>
        <v>61.5</v>
      </c>
      <c r="J345" s="26"/>
      <c r="K345" s="25">
        <f t="shared" ref="K345:K408" si="281">H345-J345</f>
        <v>0</v>
      </c>
      <c r="L345" s="25" t="e">
        <f>VLOOKUP(E345,'Tabele aux MGD'!B335:F345,IF(_CTF="Mo/Mo",2,IF(_CTF="Mo/Rh",3,IF(_CTF="Rh/Rh",4,5))),0)</f>
        <v>#N/A</v>
      </c>
      <c r="M345" s="25" t="e">
        <f t="shared" si="255"/>
        <v>#N/A</v>
      </c>
      <c r="N345" s="25" t="e">
        <f t="shared" si="256"/>
        <v>#N/A</v>
      </c>
      <c r="O345" s="25" t="e">
        <f t="shared" si="257"/>
        <v>#N/A</v>
      </c>
      <c r="P345" s="25" t="e">
        <f t="shared" si="258"/>
        <v>#N/A</v>
      </c>
      <c r="Q345" s="25" t="e">
        <f t="shared" si="259"/>
        <v>#N/A</v>
      </c>
      <c r="R345" s="25" t="e">
        <f t="shared" si="260"/>
        <v>#N/A</v>
      </c>
      <c r="S345" s="25" t="e">
        <f t="shared" si="261"/>
        <v>#N/A</v>
      </c>
      <c r="T345" s="25" t="e">
        <f t="shared" si="262"/>
        <v>#N/A</v>
      </c>
      <c r="U345" s="25" t="e">
        <f t="shared" ref="U345:U408" si="282">TREND(Q345:R345,M345:N345,J345)</f>
        <v>#VALUE!</v>
      </c>
      <c r="V345" s="25" t="e">
        <f t="shared" ref="V345:V408" si="283">TREND(S345:T345,M345:N345,J345)</f>
        <v>#VALUE!</v>
      </c>
      <c r="W345" s="25" t="e">
        <f t="shared" ref="W345:W408" si="284">TREND(U345:V345,O345:P345,L345)</f>
        <v>#VALUE!</v>
      </c>
      <c r="X345" s="26"/>
      <c r="Y345" s="85" t="e">
        <f t="shared" si="263"/>
        <v>#N/A</v>
      </c>
      <c r="Z345" s="85" t="e">
        <f t="shared" si="264"/>
        <v>#N/A</v>
      </c>
      <c r="AA345" s="85" t="e">
        <f t="shared" si="265"/>
        <v>#N/A</v>
      </c>
      <c r="AB345" s="85" t="e">
        <f t="shared" si="266"/>
        <v>#N/A</v>
      </c>
      <c r="AC345" s="85" t="e">
        <f t="shared" si="267"/>
        <v>#N/A</v>
      </c>
      <c r="AD345" s="85" t="e">
        <f t="shared" si="268"/>
        <v>#N/A</v>
      </c>
      <c r="AE345" s="85" t="e">
        <f t="shared" si="269"/>
        <v>#N/A</v>
      </c>
      <c r="AF345" s="85" t="e">
        <f t="shared" si="270"/>
        <v>#N/A</v>
      </c>
      <c r="AG345" s="85" t="e">
        <f t="shared" si="271"/>
        <v>#N/A</v>
      </c>
      <c r="AH345" s="85" t="e">
        <f t="shared" si="272"/>
        <v>#N/A</v>
      </c>
      <c r="AI345" s="85" t="e">
        <f t="shared" si="273"/>
        <v>#N/A</v>
      </c>
      <c r="AJ345" s="85" t="e">
        <f t="shared" si="274"/>
        <v>#N/A</v>
      </c>
      <c r="AK345" s="85" t="e">
        <f t="shared" ref="AK345:AK408" si="285">TREND(AG345:AH345,AE345:AF345,X345)</f>
        <v>#VALUE!</v>
      </c>
      <c r="AL345" s="85" t="e">
        <f t="shared" ref="AL345:AL408" si="286">TREND(AI345:AJ345,AE345:AF345,X345)</f>
        <v>#VALUE!</v>
      </c>
      <c r="AM345" s="85" t="e">
        <f t="shared" ref="AM345:AM408" si="287">TREND(AK345:AL345,AC345:AD345,J345)</f>
        <v>#VALUE!</v>
      </c>
      <c r="AN345" s="85" t="e">
        <f t="shared" ref="AN345:AN408" si="288">IF(Z345=75,Z345,Z345+10)</f>
        <v>#N/A</v>
      </c>
      <c r="AO345" s="85" t="e">
        <f t="shared" si="275"/>
        <v>#N/A</v>
      </c>
      <c r="AP345" s="85" t="e">
        <f t="shared" si="276"/>
        <v>#N/A</v>
      </c>
      <c r="AQ345" s="85" t="e">
        <f t="shared" si="277"/>
        <v>#N/A</v>
      </c>
      <c r="AR345" s="85" t="e">
        <f t="shared" si="278"/>
        <v>#N/A</v>
      </c>
      <c r="AS345" s="85" t="e">
        <f t="shared" si="279"/>
        <v>#N/A</v>
      </c>
      <c r="AT345" s="85" t="e">
        <f t="shared" si="280"/>
        <v>#N/A</v>
      </c>
      <c r="AU345" s="85" t="e">
        <f t="shared" ref="AU345:AU408" si="289">TREND(AQ345:AR345,AE345:AF345,X345)</f>
        <v>#VALUE!</v>
      </c>
      <c r="AV345" s="85" t="e">
        <f t="shared" ref="AV345:AV408" si="290">TREND(AS345:AT345,AE345:AF345,X345)</f>
        <v>#VALUE!</v>
      </c>
      <c r="AW345" s="85" t="e">
        <f t="shared" ref="AW345:AW408" si="291">TREND(AU345:AV345,AC345:AD345,J345)</f>
        <v>#VALUE!</v>
      </c>
      <c r="AX345" s="25" t="e">
        <f t="shared" ref="AX345:AX408" si="292">AM345+(AW345-AM345)/0.05*(L345-Y345)</f>
        <v>#VALUE!</v>
      </c>
      <c r="AY345" s="25">
        <f t="shared" si="253"/>
        <v>1.0169999999999999</v>
      </c>
      <c r="AZ345" s="55" t="e">
        <f t="shared" ref="AZ345:AZ408" si="293">G345*F345*(I345/K345)^2*W345*AX345*AY345</f>
        <v>#DIV/0!</v>
      </c>
    </row>
    <row r="346" spans="3:52">
      <c r="C346" s="4"/>
      <c r="D346" s="4"/>
      <c r="E346" s="4"/>
      <c r="F346" s="4"/>
      <c r="G346" s="55">
        <f t="shared" si="254"/>
        <v>-1.1208741258741391E-2</v>
      </c>
      <c r="H346" s="26"/>
      <c r="I346" s="25">
        <f>'Randament Mammo'!$I$18-4.5</f>
        <v>61.5</v>
      </c>
      <c r="J346" s="26"/>
      <c r="K346" s="25">
        <f t="shared" si="281"/>
        <v>0</v>
      </c>
      <c r="L346" s="25" t="e">
        <f>VLOOKUP(E346,'Tabele aux MGD'!B336:F346,IF(_CTF="Mo/Mo",2,IF(_CTF="Mo/Rh",3,IF(_CTF="Rh/Rh",4,5))),0)</f>
        <v>#N/A</v>
      </c>
      <c r="M346" s="25" t="e">
        <f t="shared" si="255"/>
        <v>#N/A</v>
      </c>
      <c r="N346" s="25" t="e">
        <f t="shared" si="256"/>
        <v>#N/A</v>
      </c>
      <c r="O346" s="25" t="e">
        <f t="shared" si="257"/>
        <v>#N/A</v>
      </c>
      <c r="P346" s="25" t="e">
        <f t="shared" si="258"/>
        <v>#N/A</v>
      </c>
      <c r="Q346" s="25" t="e">
        <f t="shared" si="259"/>
        <v>#N/A</v>
      </c>
      <c r="R346" s="25" t="e">
        <f t="shared" si="260"/>
        <v>#N/A</v>
      </c>
      <c r="S346" s="25" t="e">
        <f t="shared" si="261"/>
        <v>#N/A</v>
      </c>
      <c r="T346" s="25" t="e">
        <f t="shared" si="262"/>
        <v>#N/A</v>
      </c>
      <c r="U346" s="25" t="e">
        <f t="shared" si="282"/>
        <v>#VALUE!</v>
      </c>
      <c r="V346" s="25" t="e">
        <f t="shared" si="283"/>
        <v>#VALUE!</v>
      </c>
      <c r="W346" s="25" t="e">
        <f t="shared" si="284"/>
        <v>#VALUE!</v>
      </c>
      <c r="X346" s="26"/>
      <c r="Y346" s="85" t="e">
        <f t="shared" si="263"/>
        <v>#N/A</v>
      </c>
      <c r="Z346" s="85" t="e">
        <f t="shared" si="264"/>
        <v>#N/A</v>
      </c>
      <c r="AA346" s="85" t="e">
        <f t="shared" si="265"/>
        <v>#N/A</v>
      </c>
      <c r="AB346" s="85" t="e">
        <f t="shared" si="266"/>
        <v>#N/A</v>
      </c>
      <c r="AC346" s="85" t="e">
        <f t="shared" si="267"/>
        <v>#N/A</v>
      </c>
      <c r="AD346" s="85" t="e">
        <f t="shared" si="268"/>
        <v>#N/A</v>
      </c>
      <c r="AE346" s="85" t="e">
        <f t="shared" si="269"/>
        <v>#N/A</v>
      </c>
      <c r="AF346" s="85" t="e">
        <f t="shared" si="270"/>
        <v>#N/A</v>
      </c>
      <c r="AG346" s="85" t="e">
        <f t="shared" si="271"/>
        <v>#N/A</v>
      </c>
      <c r="AH346" s="85" t="e">
        <f t="shared" si="272"/>
        <v>#N/A</v>
      </c>
      <c r="AI346" s="85" t="e">
        <f t="shared" si="273"/>
        <v>#N/A</v>
      </c>
      <c r="AJ346" s="85" t="e">
        <f t="shared" si="274"/>
        <v>#N/A</v>
      </c>
      <c r="AK346" s="85" t="e">
        <f t="shared" si="285"/>
        <v>#VALUE!</v>
      </c>
      <c r="AL346" s="85" t="e">
        <f t="shared" si="286"/>
        <v>#VALUE!</v>
      </c>
      <c r="AM346" s="85" t="e">
        <f t="shared" si="287"/>
        <v>#VALUE!</v>
      </c>
      <c r="AN346" s="85" t="e">
        <f t="shared" si="288"/>
        <v>#N/A</v>
      </c>
      <c r="AO346" s="85" t="e">
        <f t="shared" si="275"/>
        <v>#N/A</v>
      </c>
      <c r="AP346" s="85" t="e">
        <f t="shared" si="276"/>
        <v>#N/A</v>
      </c>
      <c r="AQ346" s="85" t="e">
        <f t="shared" si="277"/>
        <v>#N/A</v>
      </c>
      <c r="AR346" s="85" t="e">
        <f t="shared" si="278"/>
        <v>#N/A</v>
      </c>
      <c r="AS346" s="85" t="e">
        <f t="shared" si="279"/>
        <v>#N/A</v>
      </c>
      <c r="AT346" s="85" t="e">
        <f t="shared" si="280"/>
        <v>#N/A</v>
      </c>
      <c r="AU346" s="85" t="e">
        <f t="shared" si="289"/>
        <v>#VALUE!</v>
      </c>
      <c r="AV346" s="85" t="e">
        <f t="shared" si="290"/>
        <v>#VALUE!</v>
      </c>
      <c r="AW346" s="85" t="e">
        <f t="shared" si="291"/>
        <v>#VALUE!</v>
      </c>
      <c r="AX346" s="25" t="e">
        <f t="shared" si="292"/>
        <v>#VALUE!</v>
      </c>
      <c r="AY346" s="25">
        <f t="shared" si="253"/>
        <v>1.0169999999999999</v>
      </c>
      <c r="AZ346" s="55" t="e">
        <f t="shared" si="293"/>
        <v>#DIV/0!</v>
      </c>
    </row>
    <row r="347" spans="3:52">
      <c r="C347" s="4"/>
      <c r="D347" s="4"/>
      <c r="E347" s="4"/>
      <c r="F347" s="4"/>
      <c r="G347" s="55">
        <f t="shared" si="254"/>
        <v>-1.1208741258741391E-2</v>
      </c>
      <c r="H347" s="26"/>
      <c r="I347" s="25">
        <f>'Randament Mammo'!$I$18-4.5</f>
        <v>61.5</v>
      </c>
      <c r="J347" s="26"/>
      <c r="K347" s="25">
        <f t="shared" si="281"/>
        <v>0</v>
      </c>
      <c r="L347" s="25" t="e">
        <f>VLOOKUP(E347,'Tabele aux MGD'!B337:F347,IF(_CTF="Mo/Mo",2,IF(_CTF="Mo/Rh",3,IF(_CTF="Rh/Rh",4,5))),0)</f>
        <v>#N/A</v>
      </c>
      <c r="M347" s="25" t="e">
        <f t="shared" si="255"/>
        <v>#N/A</v>
      </c>
      <c r="N347" s="25" t="e">
        <f t="shared" si="256"/>
        <v>#N/A</v>
      </c>
      <c r="O347" s="25" t="e">
        <f t="shared" si="257"/>
        <v>#N/A</v>
      </c>
      <c r="P347" s="25" t="e">
        <f t="shared" si="258"/>
        <v>#N/A</v>
      </c>
      <c r="Q347" s="25" t="e">
        <f t="shared" si="259"/>
        <v>#N/A</v>
      </c>
      <c r="R347" s="25" t="e">
        <f t="shared" si="260"/>
        <v>#N/A</v>
      </c>
      <c r="S347" s="25" t="e">
        <f t="shared" si="261"/>
        <v>#N/A</v>
      </c>
      <c r="T347" s="25" t="e">
        <f t="shared" si="262"/>
        <v>#N/A</v>
      </c>
      <c r="U347" s="25" t="e">
        <f t="shared" si="282"/>
        <v>#VALUE!</v>
      </c>
      <c r="V347" s="25" t="e">
        <f t="shared" si="283"/>
        <v>#VALUE!</v>
      </c>
      <c r="W347" s="25" t="e">
        <f t="shared" si="284"/>
        <v>#VALUE!</v>
      </c>
      <c r="X347" s="26"/>
      <c r="Y347" s="85" t="e">
        <f t="shared" si="263"/>
        <v>#N/A</v>
      </c>
      <c r="Z347" s="85" t="e">
        <f t="shared" si="264"/>
        <v>#N/A</v>
      </c>
      <c r="AA347" s="85" t="e">
        <f t="shared" si="265"/>
        <v>#N/A</v>
      </c>
      <c r="AB347" s="85" t="e">
        <f t="shared" si="266"/>
        <v>#N/A</v>
      </c>
      <c r="AC347" s="85" t="e">
        <f t="shared" si="267"/>
        <v>#N/A</v>
      </c>
      <c r="AD347" s="85" t="e">
        <f t="shared" si="268"/>
        <v>#N/A</v>
      </c>
      <c r="AE347" s="85" t="e">
        <f t="shared" si="269"/>
        <v>#N/A</v>
      </c>
      <c r="AF347" s="85" t="e">
        <f t="shared" si="270"/>
        <v>#N/A</v>
      </c>
      <c r="AG347" s="85" t="e">
        <f t="shared" si="271"/>
        <v>#N/A</v>
      </c>
      <c r="AH347" s="85" t="e">
        <f t="shared" si="272"/>
        <v>#N/A</v>
      </c>
      <c r="AI347" s="85" t="e">
        <f t="shared" si="273"/>
        <v>#N/A</v>
      </c>
      <c r="AJ347" s="85" t="e">
        <f t="shared" si="274"/>
        <v>#N/A</v>
      </c>
      <c r="AK347" s="85" t="e">
        <f t="shared" si="285"/>
        <v>#VALUE!</v>
      </c>
      <c r="AL347" s="85" t="e">
        <f t="shared" si="286"/>
        <v>#VALUE!</v>
      </c>
      <c r="AM347" s="85" t="e">
        <f t="shared" si="287"/>
        <v>#VALUE!</v>
      </c>
      <c r="AN347" s="85" t="e">
        <f t="shared" si="288"/>
        <v>#N/A</v>
      </c>
      <c r="AO347" s="85" t="e">
        <f t="shared" si="275"/>
        <v>#N/A</v>
      </c>
      <c r="AP347" s="85" t="e">
        <f t="shared" si="276"/>
        <v>#N/A</v>
      </c>
      <c r="AQ347" s="85" t="e">
        <f t="shared" si="277"/>
        <v>#N/A</v>
      </c>
      <c r="AR347" s="85" t="e">
        <f t="shared" si="278"/>
        <v>#N/A</v>
      </c>
      <c r="AS347" s="85" t="e">
        <f t="shared" si="279"/>
        <v>#N/A</v>
      </c>
      <c r="AT347" s="85" t="e">
        <f t="shared" si="280"/>
        <v>#N/A</v>
      </c>
      <c r="AU347" s="85" t="e">
        <f t="shared" si="289"/>
        <v>#VALUE!</v>
      </c>
      <c r="AV347" s="85" t="e">
        <f t="shared" si="290"/>
        <v>#VALUE!</v>
      </c>
      <c r="AW347" s="85" t="e">
        <f t="shared" si="291"/>
        <v>#VALUE!</v>
      </c>
      <c r="AX347" s="25" t="e">
        <f t="shared" si="292"/>
        <v>#VALUE!</v>
      </c>
      <c r="AY347" s="25">
        <f t="shared" si="253"/>
        <v>1.0169999999999999</v>
      </c>
      <c r="AZ347" s="55" t="e">
        <f t="shared" si="293"/>
        <v>#DIV/0!</v>
      </c>
    </row>
    <row r="348" spans="3:52">
      <c r="C348" s="4"/>
      <c r="D348" s="4"/>
      <c r="E348" s="4"/>
      <c r="F348" s="4"/>
      <c r="G348" s="55">
        <f t="shared" si="254"/>
        <v>-1.1208741258741391E-2</v>
      </c>
      <c r="H348" s="26"/>
      <c r="I348" s="25">
        <f>'Randament Mammo'!$I$18-4.5</f>
        <v>61.5</v>
      </c>
      <c r="J348" s="26"/>
      <c r="K348" s="25">
        <f t="shared" si="281"/>
        <v>0</v>
      </c>
      <c r="L348" s="25" t="e">
        <f>VLOOKUP(E348,'Tabele aux MGD'!B338:F348,IF(_CTF="Mo/Mo",2,IF(_CTF="Mo/Rh",3,IF(_CTF="Rh/Rh",4,5))),0)</f>
        <v>#N/A</v>
      </c>
      <c r="M348" s="25" t="e">
        <f t="shared" si="255"/>
        <v>#N/A</v>
      </c>
      <c r="N348" s="25" t="e">
        <f t="shared" si="256"/>
        <v>#N/A</v>
      </c>
      <c r="O348" s="25" t="e">
        <f t="shared" si="257"/>
        <v>#N/A</v>
      </c>
      <c r="P348" s="25" t="e">
        <f t="shared" si="258"/>
        <v>#N/A</v>
      </c>
      <c r="Q348" s="25" t="e">
        <f t="shared" si="259"/>
        <v>#N/A</v>
      </c>
      <c r="R348" s="25" t="e">
        <f t="shared" si="260"/>
        <v>#N/A</v>
      </c>
      <c r="S348" s="25" t="e">
        <f t="shared" si="261"/>
        <v>#N/A</v>
      </c>
      <c r="T348" s="25" t="e">
        <f t="shared" si="262"/>
        <v>#N/A</v>
      </c>
      <c r="U348" s="25" t="e">
        <f t="shared" si="282"/>
        <v>#VALUE!</v>
      </c>
      <c r="V348" s="25" t="e">
        <f t="shared" si="283"/>
        <v>#VALUE!</v>
      </c>
      <c r="W348" s="25" t="e">
        <f t="shared" si="284"/>
        <v>#VALUE!</v>
      </c>
      <c r="X348" s="26"/>
      <c r="Y348" s="85" t="e">
        <f t="shared" si="263"/>
        <v>#N/A</v>
      </c>
      <c r="Z348" s="85" t="e">
        <f t="shared" si="264"/>
        <v>#N/A</v>
      </c>
      <c r="AA348" s="85" t="e">
        <f t="shared" si="265"/>
        <v>#N/A</v>
      </c>
      <c r="AB348" s="85" t="e">
        <f t="shared" si="266"/>
        <v>#N/A</v>
      </c>
      <c r="AC348" s="85" t="e">
        <f t="shared" si="267"/>
        <v>#N/A</v>
      </c>
      <c r="AD348" s="85" t="e">
        <f t="shared" si="268"/>
        <v>#N/A</v>
      </c>
      <c r="AE348" s="85" t="e">
        <f t="shared" si="269"/>
        <v>#N/A</v>
      </c>
      <c r="AF348" s="85" t="e">
        <f t="shared" si="270"/>
        <v>#N/A</v>
      </c>
      <c r="AG348" s="85" t="e">
        <f t="shared" si="271"/>
        <v>#N/A</v>
      </c>
      <c r="AH348" s="85" t="e">
        <f t="shared" si="272"/>
        <v>#N/A</v>
      </c>
      <c r="AI348" s="85" t="e">
        <f t="shared" si="273"/>
        <v>#N/A</v>
      </c>
      <c r="AJ348" s="85" t="e">
        <f t="shared" si="274"/>
        <v>#N/A</v>
      </c>
      <c r="AK348" s="85" t="e">
        <f t="shared" si="285"/>
        <v>#VALUE!</v>
      </c>
      <c r="AL348" s="85" t="e">
        <f t="shared" si="286"/>
        <v>#VALUE!</v>
      </c>
      <c r="AM348" s="85" t="e">
        <f t="shared" si="287"/>
        <v>#VALUE!</v>
      </c>
      <c r="AN348" s="85" t="e">
        <f t="shared" si="288"/>
        <v>#N/A</v>
      </c>
      <c r="AO348" s="85" t="e">
        <f t="shared" si="275"/>
        <v>#N/A</v>
      </c>
      <c r="AP348" s="85" t="e">
        <f t="shared" si="276"/>
        <v>#N/A</v>
      </c>
      <c r="AQ348" s="85" t="e">
        <f t="shared" si="277"/>
        <v>#N/A</v>
      </c>
      <c r="AR348" s="85" t="e">
        <f t="shared" si="278"/>
        <v>#N/A</v>
      </c>
      <c r="AS348" s="85" t="e">
        <f t="shared" si="279"/>
        <v>#N/A</v>
      </c>
      <c r="AT348" s="85" t="e">
        <f t="shared" si="280"/>
        <v>#N/A</v>
      </c>
      <c r="AU348" s="85" t="e">
        <f t="shared" si="289"/>
        <v>#VALUE!</v>
      </c>
      <c r="AV348" s="85" t="e">
        <f t="shared" si="290"/>
        <v>#VALUE!</v>
      </c>
      <c r="AW348" s="85" t="e">
        <f t="shared" si="291"/>
        <v>#VALUE!</v>
      </c>
      <c r="AX348" s="25" t="e">
        <f t="shared" si="292"/>
        <v>#VALUE!</v>
      </c>
      <c r="AY348" s="25">
        <f t="shared" si="253"/>
        <v>1.0169999999999999</v>
      </c>
      <c r="AZ348" s="55" t="e">
        <f t="shared" si="293"/>
        <v>#DIV/0!</v>
      </c>
    </row>
    <row r="349" spans="3:52">
      <c r="C349" s="4"/>
      <c r="D349" s="4"/>
      <c r="E349" s="4"/>
      <c r="F349" s="4"/>
      <c r="G349" s="55">
        <f t="shared" si="254"/>
        <v>-1.1208741258741391E-2</v>
      </c>
      <c r="H349" s="26"/>
      <c r="I349" s="25">
        <f>'Randament Mammo'!$I$18-4.5</f>
        <v>61.5</v>
      </c>
      <c r="J349" s="26"/>
      <c r="K349" s="25">
        <f t="shared" si="281"/>
        <v>0</v>
      </c>
      <c r="L349" s="25" t="e">
        <f>VLOOKUP(E349,'Tabele aux MGD'!B339:F349,IF(_CTF="Mo/Mo",2,IF(_CTF="Mo/Rh",3,IF(_CTF="Rh/Rh",4,5))),0)</f>
        <v>#N/A</v>
      </c>
      <c r="M349" s="25" t="e">
        <f t="shared" si="255"/>
        <v>#N/A</v>
      </c>
      <c r="N349" s="25" t="e">
        <f t="shared" si="256"/>
        <v>#N/A</v>
      </c>
      <c r="O349" s="25" t="e">
        <f t="shared" si="257"/>
        <v>#N/A</v>
      </c>
      <c r="P349" s="25" t="e">
        <f t="shared" si="258"/>
        <v>#N/A</v>
      </c>
      <c r="Q349" s="25" t="e">
        <f t="shared" si="259"/>
        <v>#N/A</v>
      </c>
      <c r="R349" s="25" t="e">
        <f t="shared" si="260"/>
        <v>#N/A</v>
      </c>
      <c r="S349" s="25" t="e">
        <f t="shared" si="261"/>
        <v>#N/A</v>
      </c>
      <c r="T349" s="25" t="e">
        <f t="shared" si="262"/>
        <v>#N/A</v>
      </c>
      <c r="U349" s="25" t="e">
        <f t="shared" si="282"/>
        <v>#VALUE!</v>
      </c>
      <c r="V349" s="25" t="e">
        <f t="shared" si="283"/>
        <v>#VALUE!</v>
      </c>
      <c r="W349" s="25" t="e">
        <f t="shared" si="284"/>
        <v>#VALUE!</v>
      </c>
      <c r="X349" s="26"/>
      <c r="Y349" s="85" t="e">
        <f t="shared" si="263"/>
        <v>#N/A</v>
      </c>
      <c r="Z349" s="85" t="e">
        <f t="shared" si="264"/>
        <v>#N/A</v>
      </c>
      <c r="AA349" s="85" t="e">
        <f t="shared" si="265"/>
        <v>#N/A</v>
      </c>
      <c r="AB349" s="85" t="e">
        <f t="shared" si="266"/>
        <v>#N/A</v>
      </c>
      <c r="AC349" s="85" t="e">
        <f t="shared" si="267"/>
        <v>#N/A</v>
      </c>
      <c r="AD349" s="85" t="e">
        <f t="shared" si="268"/>
        <v>#N/A</v>
      </c>
      <c r="AE349" s="85" t="e">
        <f t="shared" si="269"/>
        <v>#N/A</v>
      </c>
      <c r="AF349" s="85" t="e">
        <f t="shared" si="270"/>
        <v>#N/A</v>
      </c>
      <c r="AG349" s="85" t="e">
        <f t="shared" si="271"/>
        <v>#N/A</v>
      </c>
      <c r="AH349" s="85" t="e">
        <f t="shared" si="272"/>
        <v>#N/A</v>
      </c>
      <c r="AI349" s="85" t="e">
        <f t="shared" si="273"/>
        <v>#N/A</v>
      </c>
      <c r="AJ349" s="85" t="e">
        <f t="shared" si="274"/>
        <v>#N/A</v>
      </c>
      <c r="AK349" s="85" t="e">
        <f t="shared" si="285"/>
        <v>#VALUE!</v>
      </c>
      <c r="AL349" s="85" t="e">
        <f t="shared" si="286"/>
        <v>#VALUE!</v>
      </c>
      <c r="AM349" s="85" t="e">
        <f t="shared" si="287"/>
        <v>#VALUE!</v>
      </c>
      <c r="AN349" s="85" t="e">
        <f t="shared" si="288"/>
        <v>#N/A</v>
      </c>
      <c r="AO349" s="85" t="e">
        <f t="shared" si="275"/>
        <v>#N/A</v>
      </c>
      <c r="AP349" s="85" t="e">
        <f t="shared" si="276"/>
        <v>#N/A</v>
      </c>
      <c r="AQ349" s="85" t="e">
        <f t="shared" si="277"/>
        <v>#N/A</v>
      </c>
      <c r="AR349" s="85" t="e">
        <f t="shared" si="278"/>
        <v>#N/A</v>
      </c>
      <c r="AS349" s="85" t="e">
        <f t="shared" si="279"/>
        <v>#N/A</v>
      </c>
      <c r="AT349" s="85" t="e">
        <f t="shared" si="280"/>
        <v>#N/A</v>
      </c>
      <c r="AU349" s="85" t="e">
        <f t="shared" si="289"/>
        <v>#VALUE!</v>
      </c>
      <c r="AV349" s="85" t="e">
        <f t="shared" si="290"/>
        <v>#VALUE!</v>
      </c>
      <c r="AW349" s="85" t="e">
        <f t="shared" si="291"/>
        <v>#VALUE!</v>
      </c>
      <c r="AX349" s="25" t="e">
        <f t="shared" si="292"/>
        <v>#VALUE!</v>
      </c>
      <c r="AY349" s="25">
        <f t="shared" si="253"/>
        <v>1.0169999999999999</v>
      </c>
      <c r="AZ349" s="55" t="e">
        <f t="shared" si="293"/>
        <v>#DIV/0!</v>
      </c>
    </row>
    <row r="350" spans="3:52">
      <c r="C350" s="4"/>
      <c r="D350" s="4"/>
      <c r="E350" s="4"/>
      <c r="F350" s="4"/>
      <c r="G350" s="55">
        <f t="shared" si="254"/>
        <v>-1.1208741258741391E-2</v>
      </c>
      <c r="H350" s="26"/>
      <c r="I350" s="25">
        <f>'Randament Mammo'!$I$18-4.5</f>
        <v>61.5</v>
      </c>
      <c r="J350" s="26"/>
      <c r="K350" s="25">
        <f t="shared" si="281"/>
        <v>0</v>
      </c>
      <c r="L350" s="25" t="e">
        <f>VLOOKUP(E350,'Tabele aux MGD'!B340:F350,IF(_CTF="Mo/Mo",2,IF(_CTF="Mo/Rh",3,IF(_CTF="Rh/Rh",4,5))),0)</f>
        <v>#N/A</v>
      </c>
      <c r="M350" s="25" t="e">
        <f t="shared" si="255"/>
        <v>#N/A</v>
      </c>
      <c r="N350" s="25" t="e">
        <f t="shared" si="256"/>
        <v>#N/A</v>
      </c>
      <c r="O350" s="25" t="e">
        <f t="shared" si="257"/>
        <v>#N/A</v>
      </c>
      <c r="P350" s="25" t="e">
        <f t="shared" si="258"/>
        <v>#N/A</v>
      </c>
      <c r="Q350" s="25" t="e">
        <f t="shared" si="259"/>
        <v>#N/A</v>
      </c>
      <c r="R350" s="25" t="e">
        <f t="shared" si="260"/>
        <v>#N/A</v>
      </c>
      <c r="S350" s="25" t="e">
        <f t="shared" si="261"/>
        <v>#N/A</v>
      </c>
      <c r="T350" s="25" t="e">
        <f t="shared" si="262"/>
        <v>#N/A</v>
      </c>
      <c r="U350" s="25" t="e">
        <f t="shared" si="282"/>
        <v>#VALUE!</v>
      </c>
      <c r="V350" s="25" t="e">
        <f t="shared" si="283"/>
        <v>#VALUE!</v>
      </c>
      <c r="W350" s="25" t="e">
        <f t="shared" si="284"/>
        <v>#VALUE!</v>
      </c>
      <c r="X350" s="26"/>
      <c r="Y350" s="85" t="e">
        <f t="shared" si="263"/>
        <v>#N/A</v>
      </c>
      <c r="Z350" s="85" t="e">
        <f t="shared" si="264"/>
        <v>#N/A</v>
      </c>
      <c r="AA350" s="85" t="e">
        <f t="shared" si="265"/>
        <v>#N/A</v>
      </c>
      <c r="AB350" s="85" t="e">
        <f t="shared" si="266"/>
        <v>#N/A</v>
      </c>
      <c r="AC350" s="85" t="e">
        <f t="shared" si="267"/>
        <v>#N/A</v>
      </c>
      <c r="AD350" s="85" t="e">
        <f t="shared" si="268"/>
        <v>#N/A</v>
      </c>
      <c r="AE350" s="85" t="e">
        <f t="shared" si="269"/>
        <v>#N/A</v>
      </c>
      <c r="AF350" s="85" t="e">
        <f t="shared" si="270"/>
        <v>#N/A</v>
      </c>
      <c r="AG350" s="85" t="e">
        <f t="shared" si="271"/>
        <v>#N/A</v>
      </c>
      <c r="AH350" s="85" t="e">
        <f t="shared" si="272"/>
        <v>#N/A</v>
      </c>
      <c r="AI350" s="85" t="e">
        <f t="shared" si="273"/>
        <v>#N/A</v>
      </c>
      <c r="AJ350" s="85" t="e">
        <f t="shared" si="274"/>
        <v>#N/A</v>
      </c>
      <c r="AK350" s="85" t="e">
        <f t="shared" si="285"/>
        <v>#VALUE!</v>
      </c>
      <c r="AL350" s="85" t="e">
        <f t="shared" si="286"/>
        <v>#VALUE!</v>
      </c>
      <c r="AM350" s="85" t="e">
        <f t="shared" si="287"/>
        <v>#VALUE!</v>
      </c>
      <c r="AN350" s="85" t="e">
        <f t="shared" si="288"/>
        <v>#N/A</v>
      </c>
      <c r="AO350" s="85" t="e">
        <f t="shared" si="275"/>
        <v>#N/A</v>
      </c>
      <c r="AP350" s="85" t="e">
        <f t="shared" si="276"/>
        <v>#N/A</v>
      </c>
      <c r="AQ350" s="85" t="e">
        <f t="shared" si="277"/>
        <v>#N/A</v>
      </c>
      <c r="AR350" s="85" t="e">
        <f t="shared" si="278"/>
        <v>#N/A</v>
      </c>
      <c r="AS350" s="85" t="e">
        <f t="shared" si="279"/>
        <v>#N/A</v>
      </c>
      <c r="AT350" s="85" t="e">
        <f t="shared" si="280"/>
        <v>#N/A</v>
      </c>
      <c r="AU350" s="85" t="e">
        <f t="shared" si="289"/>
        <v>#VALUE!</v>
      </c>
      <c r="AV350" s="85" t="e">
        <f t="shared" si="290"/>
        <v>#VALUE!</v>
      </c>
      <c r="AW350" s="85" t="e">
        <f t="shared" si="291"/>
        <v>#VALUE!</v>
      </c>
      <c r="AX350" s="25" t="e">
        <f t="shared" si="292"/>
        <v>#VALUE!</v>
      </c>
      <c r="AY350" s="25">
        <f t="shared" si="253"/>
        <v>1.0169999999999999</v>
      </c>
      <c r="AZ350" s="55" t="e">
        <f t="shared" si="293"/>
        <v>#DIV/0!</v>
      </c>
    </row>
    <row r="351" spans="3:52">
      <c r="C351" s="4"/>
      <c r="D351" s="4"/>
      <c r="E351" s="4"/>
      <c r="F351" s="4"/>
      <c r="G351" s="55">
        <f t="shared" si="254"/>
        <v>-1.1208741258741391E-2</v>
      </c>
      <c r="H351" s="26"/>
      <c r="I351" s="25">
        <f>'Randament Mammo'!$I$18-4.5</f>
        <v>61.5</v>
      </c>
      <c r="J351" s="26"/>
      <c r="K351" s="25">
        <f t="shared" si="281"/>
        <v>0</v>
      </c>
      <c r="L351" s="25" t="e">
        <f>VLOOKUP(E351,'Tabele aux MGD'!B341:F351,IF(_CTF="Mo/Mo",2,IF(_CTF="Mo/Rh",3,IF(_CTF="Rh/Rh",4,5))),0)</f>
        <v>#N/A</v>
      </c>
      <c r="M351" s="25" t="e">
        <f t="shared" si="255"/>
        <v>#N/A</v>
      </c>
      <c r="N351" s="25" t="e">
        <f t="shared" si="256"/>
        <v>#N/A</v>
      </c>
      <c r="O351" s="25" t="e">
        <f t="shared" si="257"/>
        <v>#N/A</v>
      </c>
      <c r="P351" s="25" t="e">
        <f t="shared" si="258"/>
        <v>#N/A</v>
      </c>
      <c r="Q351" s="25" t="e">
        <f t="shared" si="259"/>
        <v>#N/A</v>
      </c>
      <c r="R351" s="25" t="e">
        <f t="shared" si="260"/>
        <v>#N/A</v>
      </c>
      <c r="S351" s="25" t="e">
        <f t="shared" si="261"/>
        <v>#N/A</v>
      </c>
      <c r="T351" s="25" t="e">
        <f t="shared" si="262"/>
        <v>#N/A</v>
      </c>
      <c r="U351" s="25" t="e">
        <f t="shared" si="282"/>
        <v>#VALUE!</v>
      </c>
      <c r="V351" s="25" t="e">
        <f t="shared" si="283"/>
        <v>#VALUE!</v>
      </c>
      <c r="W351" s="25" t="e">
        <f t="shared" si="284"/>
        <v>#VALUE!</v>
      </c>
      <c r="X351" s="26"/>
      <c r="Y351" s="85" t="e">
        <f t="shared" si="263"/>
        <v>#N/A</v>
      </c>
      <c r="Z351" s="85" t="e">
        <f t="shared" si="264"/>
        <v>#N/A</v>
      </c>
      <c r="AA351" s="85" t="e">
        <f t="shared" si="265"/>
        <v>#N/A</v>
      </c>
      <c r="AB351" s="85" t="e">
        <f t="shared" si="266"/>
        <v>#N/A</v>
      </c>
      <c r="AC351" s="85" t="e">
        <f t="shared" si="267"/>
        <v>#N/A</v>
      </c>
      <c r="AD351" s="85" t="e">
        <f t="shared" si="268"/>
        <v>#N/A</v>
      </c>
      <c r="AE351" s="85" t="e">
        <f t="shared" si="269"/>
        <v>#N/A</v>
      </c>
      <c r="AF351" s="85" t="e">
        <f t="shared" si="270"/>
        <v>#N/A</v>
      </c>
      <c r="AG351" s="85" t="e">
        <f t="shared" si="271"/>
        <v>#N/A</v>
      </c>
      <c r="AH351" s="85" t="e">
        <f t="shared" si="272"/>
        <v>#N/A</v>
      </c>
      <c r="AI351" s="85" t="e">
        <f t="shared" si="273"/>
        <v>#N/A</v>
      </c>
      <c r="AJ351" s="85" t="e">
        <f t="shared" si="274"/>
        <v>#N/A</v>
      </c>
      <c r="AK351" s="85" t="e">
        <f t="shared" si="285"/>
        <v>#VALUE!</v>
      </c>
      <c r="AL351" s="85" t="e">
        <f t="shared" si="286"/>
        <v>#VALUE!</v>
      </c>
      <c r="AM351" s="85" t="e">
        <f t="shared" si="287"/>
        <v>#VALUE!</v>
      </c>
      <c r="AN351" s="85" t="e">
        <f t="shared" si="288"/>
        <v>#N/A</v>
      </c>
      <c r="AO351" s="85" t="e">
        <f t="shared" si="275"/>
        <v>#N/A</v>
      </c>
      <c r="AP351" s="85" t="e">
        <f t="shared" si="276"/>
        <v>#N/A</v>
      </c>
      <c r="AQ351" s="85" t="e">
        <f t="shared" si="277"/>
        <v>#N/A</v>
      </c>
      <c r="AR351" s="85" t="e">
        <f t="shared" si="278"/>
        <v>#N/A</v>
      </c>
      <c r="AS351" s="85" t="e">
        <f t="shared" si="279"/>
        <v>#N/A</v>
      </c>
      <c r="AT351" s="85" t="e">
        <f t="shared" si="280"/>
        <v>#N/A</v>
      </c>
      <c r="AU351" s="85" t="e">
        <f t="shared" si="289"/>
        <v>#VALUE!</v>
      </c>
      <c r="AV351" s="85" t="e">
        <f t="shared" si="290"/>
        <v>#VALUE!</v>
      </c>
      <c r="AW351" s="85" t="e">
        <f t="shared" si="291"/>
        <v>#VALUE!</v>
      </c>
      <c r="AX351" s="25" t="e">
        <f t="shared" si="292"/>
        <v>#VALUE!</v>
      </c>
      <c r="AY351" s="25">
        <f t="shared" si="253"/>
        <v>1.0169999999999999</v>
      </c>
      <c r="AZ351" s="55" t="e">
        <f t="shared" si="293"/>
        <v>#DIV/0!</v>
      </c>
    </row>
    <row r="352" spans="3:52">
      <c r="C352" s="4"/>
      <c r="D352" s="4"/>
      <c r="E352" s="4"/>
      <c r="F352" s="4"/>
      <c r="G352" s="55">
        <f t="shared" si="254"/>
        <v>-1.1208741258741391E-2</v>
      </c>
      <c r="H352" s="26"/>
      <c r="I352" s="25">
        <f>'Randament Mammo'!$I$18-4.5</f>
        <v>61.5</v>
      </c>
      <c r="J352" s="26"/>
      <c r="K352" s="25">
        <f t="shared" si="281"/>
        <v>0</v>
      </c>
      <c r="L352" s="25" t="e">
        <f>VLOOKUP(E352,'Tabele aux MGD'!B342:F352,IF(_CTF="Mo/Mo",2,IF(_CTF="Mo/Rh",3,IF(_CTF="Rh/Rh",4,5))),0)</f>
        <v>#N/A</v>
      </c>
      <c r="M352" s="25" t="e">
        <f t="shared" si="255"/>
        <v>#N/A</v>
      </c>
      <c r="N352" s="25" t="e">
        <f t="shared" si="256"/>
        <v>#N/A</v>
      </c>
      <c r="O352" s="25" t="e">
        <f t="shared" si="257"/>
        <v>#N/A</v>
      </c>
      <c r="P352" s="25" t="e">
        <f t="shared" si="258"/>
        <v>#N/A</v>
      </c>
      <c r="Q352" s="25" t="e">
        <f t="shared" si="259"/>
        <v>#N/A</v>
      </c>
      <c r="R352" s="25" t="e">
        <f t="shared" si="260"/>
        <v>#N/A</v>
      </c>
      <c r="S352" s="25" t="e">
        <f t="shared" si="261"/>
        <v>#N/A</v>
      </c>
      <c r="T352" s="25" t="e">
        <f t="shared" si="262"/>
        <v>#N/A</v>
      </c>
      <c r="U352" s="25" t="e">
        <f t="shared" si="282"/>
        <v>#VALUE!</v>
      </c>
      <c r="V352" s="25" t="e">
        <f t="shared" si="283"/>
        <v>#VALUE!</v>
      </c>
      <c r="W352" s="25" t="e">
        <f t="shared" si="284"/>
        <v>#VALUE!</v>
      </c>
      <c r="X352" s="26"/>
      <c r="Y352" s="85" t="e">
        <f t="shared" si="263"/>
        <v>#N/A</v>
      </c>
      <c r="Z352" s="85" t="e">
        <f t="shared" si="264"/>
        <v>#N/A</v>
      </c>
      <c r="AA352" s="85" t="e">
        <f t="shared" si="265"/>
        <v>#N/A</v>
      </c>
      <c r="AB352" s="85" t="e">
        <f t="shared" si="266"/>
        <v>#N/A</v>
      </c>
      <c r="AC352" s="85" t="e">
        <f t="shared" si="267"/>
        <v>#N/A</v>
      </c>
      <c r="AD352" s="85" t="e">
        <f t="shared" si="268"/>
        <v>#N/A</v>
      </c>
      <c r="AE352" s="85" t="e">
        <f t="shared" si="269"/>
        <v>#N/A</v>
      </c>
      <c r="AF352" s="85" t="e">
        <f t="shared" si="270"/>
        <v>#N/A</v>
      </c>
      <c r="AG352" s="85" t="e">
        <f t="shared" si="271"/>
        <v>#N/A</v>
      </c>
      <c r="AH352" s="85" t="e">
        <f t="shared" si="272"/>
        <v>#N/A</v>
      </c>
      <c r="AI352" s="85" t="e">
        <f t="shared" si="273"/>
        <v>#N/A</v>
      </c>
      <c r="AJ352" s="85" t="e">
        <f t="shared" si="274"/>
        <v>#N/A</v>
      </c>
      <c r="AK352" s="85" t="e">
        <f t="shared" si="285"/>
        <v>#VALUE!</v>
      </c>
      <c r="AL352" s="85" t="e">
        <f t="shared" si="286"/>
        <v>#VALUE!</v>
      </c>
      <c r="AM352" s="85" t="e">
        <f t="shared" si="287"/>
        <v>#VALUE!</v>
      </c>
      <c r="AN352" s="85" t="e">
        <f t="shared" si="288"/>
        <v>#N/A</v>
      </c>
      <c r="AO352" s="85" t="e">
        <f t="shared" si="275"/>
        <v>#N/A</v>
      </c>
      <c r="AP352" s="85" t="e">
        <f t="shared" si="276"/>
        <v>#N/A</v>
      </c>
      <c r="AQ352" s="85" t="e">
        <f t="shared" si="277"/>
        <v>#N/A</v>
      </c>
      <c r="AR352" s="85" t="e">
        <f t="shared" si="278"/>
        <v>#N/A</v>
      </c>
      <c r="AS352" s="85" t="e">
        <f t="shared" si="279"/>
        <v>#N/A</v>
      </c>
      <c r="AT352" s="85" t="e">
        <f t="shared" si="280"/>
        <v>#N/A</v>
      </c>
      <c r="AU352" s="85" t="e">
        <f t="shared" si="289"/>
        <v>#VALUE!</v>
      </c>
      <c r="AV352" s="85" t="e">
        <f t="shared" si="290"/>
        <v>#VALUE!</v>
      </c>
      <c r="AW352" s="85" t="e">
        <f t="shared" si="291"/>
        <v>#VALUE!</v>
      </c>
      <c r="AX352" s="25" t="e">
        <f t="shared" si="292"/>
        <v>#VALUE!</v>
      </c>
      <c r="AY352" s="25">
        <f t="shared" si="253"/>
        <v>1.0169999999999999</v>
      </c>
      <c r="AZ352" s="55" t="e">
        <f t="shared" si="293"/>
        <v>#DIV/0!</v>
      </c>
    </row>
    <row r="353" spans="3:52">
      <c r="C353" s="4"/>
      <c r="D353" s="4"/>
      <c r="E353" s="4"/>
      <c r="F353" s="4"/>
      <c r="G353" s="55">
        <f t="shared" si="254"/>
        <v>-1.1208741258741391E-2</v>
      </c>
      <c r="H353" s="26"/>
      <c r="I353" s="25">
        <f>'Randament Mammo'!$I$18-4.5</f>
        <v>61.5</v>
      </c>
      <c r="J353" s="26"/>
      <c r="K353" s="25">
        <f t="shared" si="281"/>
        <v>0</v>
      </c>
      <c r="L353" s="25" t="e">
        <f>VLOOKUP(E353,'Tabele aux MGD'!B343:F353,IF(_CTF="Mo/Mo",2,IF(_CTF="Mo/Rh",3,IF(_CTF="Rh/Rh",4,5))),0)</f>
        <v>#N/A</v>
      </c>
      <c r="M353" s="25" t="e">
        <f t="shared" si="255"/>
        <v>#N/A</v>
      </c>
      <c r="N353" s="25" t="e">
        <f t="shared" si="256"/>
        <v>#N/A</v>
      </c>
      <c r="O353" s="25" t="e">
        <f t="shared" si="257"/>
        <v>#N/A</v>
      </c>
      <c r="P353" s="25" t="e">
        <f t="shared" si="258"/>
        <v>#N/A</v>
      </c>
      <c r="Q353" s="25" t="e">
        <f t="shared" si="259"/>
        <v>#N/A</v>
      </c>
      <c r="R353" s="25" t="e">
        <f t="shared" si="260"/>
        <v>#N/A</v>
      </c>
      <c r="S353" s="25" t="e">
        <f t="shared" si="261"/>
        <v>#N/A</v>
      </c>
      <c r="T353" s="25" t="e">
        <f t="shared" si="262"/>
        <v>#N/A</v>
      </c>
      <c r="U353" s="25" t="e">
        <f t="shared" si="282"/>
        <v>#VALUE!</v>
      </c>
      <c r="V353" s="25" t="e">
        <f t="shared" si="283"/>
        <v>#VALUE!</v>
      </c>
      <c r="W353" s="25" t="e">
        <f t="shared" si="284"/>
        <v>#VALUE!</v>
      </c>
      <c r="X353" s="26"/>
      <c r="Y353" s="85" t="e">
        <f t="shared" si="263"/>
        <v>#N/A</v>
      </c>
      <c r="Z353" s="85" t="e">
        <f t="shared" si="264"/>
        <v>#N/A</v>
      </c>
      <c r="AA353" s="85" t="e">
        <f t="shared" si="265"/>
        <v>#N/A</v>
      </c>
      <c r="AB353" s="85" t="e">
        <f t="shared" si="266"/>
        <v>#N/A</v>
      </c>
      <c r="AC353" s="85" t="e">
        <f t="shared" si="267"/>
        <v>#N/A</v>
      </c>
      <c r="AD353" s="85" t="e">
        <f t="shared" si="268"/>
        <v>#N/A</v>
      </c>
      <c r="AE353" s="85" t="e">
        <f t="shared" si="269"/>
        <v>#N/A</v>
      </c>
      <c r="AF353" s="85" t="e">
        <f t="shared" si="270"/>
        <v>#N/A</v>
      </c>
      <c r="AG353" s="85" t="e">
        <f t="shared" si="271"/>
        <v>#N/A</v>
      </c>
      <c r="AH353" s="85" t="e">
        <f t="shared" si="272"/>
        <v>#N/A</v>
      </c>
      <c r="AI353" s="85" t="e">
        <f t="shared" si="273"/>
        <v>#N/A</v>
      </c>
      <c r="AJ353" s="85" t="e">
        <f t="shared" si="274"/>
        <v>#N/A</v>
      </c>
      <c r="AK353" s="85" t="e">
        <f t="shared" si="285"/>
        <v>#VALUE!</v>
      </c>
      <c r="AL353" s="85" t="e">
        <f t="shared" si="286"/>
        <v>#VALUE!</v>
      </c>
      <c r="AM353" s="85" t="e">
        <f t="shared" si="287"/>
        <v>#VALUE!</v>
      </c>
      <c r="AN353" s="85" t="e">
        <f t="shared" si="288"/>
        <v>#N/A</v>
      </c>
      <c r="AO353" s="85" t="e">
        <f t="shared" si="275"/>
        <v>#N/A</v>
      </c>
      <c r="AP353" s="85" t="e">
        <f t="shared" si="276"/>
        <v>#N/A</v>
      </c>
      <c r="AQ353" s="85" t="e">
        <f t="shared" si="277"/>
        <v>#N/A</v>
      </c>
      <c r="AR353" s="85" t="e">
        <f t="shared" si="278"/>
        <v>#N/A</v>
      </c>
      <c r="AS353" s="85" t="e">
        <f t="shared" si="279"/>
        <v>#N/A</v>
      </c>
      <c r="AT353" s="85" t="e">
        <f t="shared" si="280"/>
        <v>#N/A</v>
      </c>
      <c r="AU353" s="85" t="e">
        <f t="shared" si="289"/>
        <v>#VALUE!</v>
      </c>
      <c r="AV353" s="85" t="e">
        <f t="shared" si="290"/>
        <v>#VALUE!</v>
      </c>
      <c r="AW353" s="85" t="e">
        <f t="shared" si="291"/>
        <v>#VALUE!</v>
      </c>
      <c r="AX353" s="25" t="e">
        <f t="shared" si="292"/>
        <v>#VALUE!</v>
      </c>
      <c r="AY353" s="25">
        <f t="shared" si="253"/>
        <v>1.0169999999999999</v>
      </c>
      <c r="AZ353" s="55" t="e">
        <f t="shared" si="293"/>
        <v>#DIV/0!</v>
      </c>
    </row>
    <row r="354" spans="3:52">
      <c r="C354" s="4"/>
      <c r="D354" s="4"/>
      <c r="E354" s="4"/>
      <c r="F354" s="4"/>
      <c r="G354" s="55">
        <f t="shared" si="254"/>
        <v>-1.1208741258741391E-2</v>
      </c>
      <c r="H354" s="26"/>
      <c r="I354" s="25">
        <f>'Randament Mammo'!$I$18-4.5</f>
        <v>61.5</v>
      </c>
      <c r="J354" s="26"/>
      <c r="K354" s="25">
        <f t="shared" si="281"/>
        <v>0</v>
      </c>
      <c r="L354" s="25" t="e">
        <f>VLOOKUP(E354,'Tabele aux MGD'!B344:F354,IF(_CTF="Mo/Mo",2,IF(_CTF="Mo/Rh",3,IF(_CTF="Rh/Rh",4,5))),0)</f>
        <v>#N/A</v>
      </c>
      <c r="M354" s="25" t="e">
        <f t="shared" si="255"/>
        <v>#N/A</v>
      </c>
      <c r="N354" s="25" t="e">
        <f t="shared" si="256"/>
        <v>#N/A</v>
      </c>
      <c r="O354" s="25" t="e">
        <f t="shared" si="257"/>
        <v>#N/A</v>
      </c>
      <c r="P354" s="25" t="e">
        <f t="shared" si="258"/>
        <v>#N/A</v>
      </c>
      <c r="Q354" s="25" t="e">
        <f t="shared" si="259"/>
        <v>#N/A</v>
      </c>
      <c r="R354" s="25" t="e">
        <f t="shared" si="260"/>
        <v>#N/A</v>
      </c>
      <c r="S354" s="25" t="e">
        <f t="shared" si="261"/>
        <v>#N/A</v>
      </c>
      <c r="T354" s="25" t="e">
        <f t="shared" si="262"/>
        <v>#N/A</v>
      </c>
      <c r="U354" s="25" t="e">
        <f t="shared" si="282"/>
        <v>#VALUE!</v>
      </c>
      <c r="V354" s="25" t="e">
        <f t="shared" si="283"/>
        <v>#VALUE!</v>
      </c>
      <c r="W354" s="25" t="e">
        <f t="shared" si="284"/>
        <v>#VALUE!</v>
      </c>
      <c r="X354" s="26"/>
      <c r="Y354" s="85" t="e">
        <f t="shared" si="263"/>
        <v>#N/A</v>
      </c>
      <c r="Z354" s="85" t="e">
        <f t="shared" si="264"/>
        <v>#N/A</v>
      </c>
      <c r="AA354" s="85" t="e">
        <f t="shared" si="265"/>
        <v>#N/A</v>
      </c>
      <c r="AB354" s="85" t="e">
        <f t="shared" si="266"/>
        <v>#N/A</v>
      </c>
      <c r="AC354" s="85" t="e">
        <f t="shared" si="267"/>
        <v>#N/A</v>
      </c>
      <c r="AD354" s="85" t="e">
        <f t="shared" si="268"/>
        <v>#N/A</v>
      </c>
      <c r="AE354" s="85" t="e">
        <f t="shared" si="269"/>
        <v>#N/A</v>
      </c>
      <c r="AF354" s="85" t="e">
        <f t="shared" si="270"/>
        <v>#N/A</v>
      </c>
      <c r="AG354" s="85" t="e">
        <f t="shared" si="271"/>
        <v>#N/A</v>
      </c>
      <c r="AH354" s="85" t="e">
        <f t="shared" si="272"/>
        <v>#N/A</v>
      </c>
      <c r="AI354" s="85" t="e">
        <f t="shared" si="273"/>
        <v>#N/A</v>
      </c>
      <c r="AJ354" s="85" t="e">
        <f t="shared" si="274"/>
        <v>#N/A</v>
      </c>
      <c r="AK354" s="85" t="e">
        <f t="shared" si="285"/>
        <v>#VALUE!</v>
      </c>
      <c r="AL354" s="85" t="e">
        <f t="shared" si="286"/>
        <v>#VALUE!</v>
      </c>
      <c r="AM354" s="85" t="e">
        <f t="shared" si="287"/>
        <v>#VALUE!</v>
      </c>
      <c r="AN354" s="85" t="e">
        <f t="shared" si="288"/>
        <v>#N/A</v>
      </c>
      <c r="AO354" s="85" t="e">
        <f t="shared" si="275"/>
        <v>#N/A</v>
      </c>
      <c r="AP354" s="85" t="e">
        <f t="shared" si="276"/>
        <v>#N/A</v>
      </c>
      <c r="AQ354" s="85" t="e">
        <f t="shared" si="277"/>
        <v>#N/A</v>
      </c>
      <c r="AR354" s="85" t="e">
        <f t="shared" si="278"/>
        <v>#N/A</v>
      </c>
      <c r="AS354" s="85" t="e">
        <f t="shared" si="279"/>
        <v>#N/A</v>
      </c>
      <c r="AT354" s="85" t="e">
        <f t="shared" si="280"/>
        <v>#N/A</v>
      </c>
      <c r="AU354" s="85" t="e">
        <f t="shared" si="289"/>
        <v>#VALUE!</v>
      </c>
      <c r="AV354" s="85" t="e">
        <f t="shared" si="290"/>
        <v>#VALUE!</v>
      </c>
      <c r="AW354" s="85" t="e">
        <f t="shared" si="291"/>
        <v>#VALUE!</v>
      </c>
      <c r="AX354" s="25" t="e">
        <f t="shared" si="292"/>
        <v>#VALUE!</v>
      </c>
      <c r="AY354" s="25">
        <f t="shared" si="253"/>
        <v>1.0169999999999999</v>
      </c>
      <c r="AZ354" s="55" t="e">
        <f t="shared" si="293"/>
        <v>#DIV/0!</v>
      </c>
    </row>
    <row r="355" spans="3:52">
      <c r="C355" s="4"/>
      <c r="D355" s="4"/>
      <c r="E355" s="4"/>
      <c r="F355" s="4"/>
      <c r="G355" s="55">
        <f t="shared" si="254"/>
        <v>-1.1208741258741391E-2</v>
      </c>
      <c r="H355" s="26"/>
      <c r="I355" s="25">
        <f>'Randament Mammo'!$I$18-4.5</f>
        <v>61.5</v>
      </c>
      <c r="J355" s="26"/>
      <c r="K355" s="25">
        <f t="shared" si="281"/>
        <v>0</v>
      </c>
      <c r="L355" s="25" t="e">
        <f>VLOOKUP(E355,'Tabele aux MGD'!B345:F355,IF(_CTF="Mo/Mo",2,IF(_CTF="Mo/Rh",3,IF(_CTF="Rh/Rh",4,5))),0)</f>
        <v>#N/A</v>
      </c>
      <c r="M355" s="25" t="e">
        <f t="shared" si="255"/>
        <v>#N/A</v>
      </c>
      <c r="N355" s="25" t="e">
        <f t="shared" si="256"/>
        <v>#N/A</v>
      </c>
      <c r="O355" s="25" t="e">
        <f t="shared" si="257"/>
        <v>#N/A</v>
      </c>
      <c r="P355" s="25" t="e">
        <f t="shared" si="258"/>
        <v>#N/A</v>
      </c>
      <c r="Q355" s="25" t="e">
        <f t="shared" si="259"/>
        <v>#N/A</v>
      </c>
      <c r="R355" s="25" t="e">
        <f t="shared" si="260"/>
        <v>#N/A</v>
      </c>
      <c r="S355" s="25" t="e">
        <f t="shared" si="261"/>
        <v>#N/A</v>
      </c>
      <c r="T355" s="25" t="e">
        <f t="shared" si="262"/>
        <v>#N/A</v>
      </c>
      <c r="U355" s="25" t="e">
        <f t="shared" si="282"/>
        <v>#VALUE!</v>
      </c>
      <c r="V355" s="25" t="e">
        <f t="shared" si="283"/>
        <v>#VALUE!</v>
      </c>
      <c r="W355" s="25" t="e">
        <f t="shared" si="284"/>
        <v>#VALUE!</v>
      </c>
      <c r="X355" s="26"/>
      <c r="Y355" s="85" t="e">
        <f t="shared" si="263"/>
        <v>#N/A</v>
      </c>
      <c r="Z355" s="85" t="e">
        <f t="shared" si="264"/>
        <v>#N/A</v>
      </c>
      <c r="AA355" s="85" t="e">
        <f t="shared" si="265"/>
        <v>#N/A</v>
      </c>
      <c r="AB355" s="85" t="e">
        <f t="shared" si="266"/>
        <v>#N/A</v>
      </c>
      <c r="AC355" s="85" t="e">
        <f t="shared" si="267"/>
        <v>#N/A</v>
      </c>
      <c r="AD355" s="85" t="e">
        <f t="shared" si="268"/>
        <v>#N/A</v>
      </c>
      <c r="AE355" s="85" t="e">
        <f t="shared" si="269"/>
        <v>#N/A</v>
      </c>
      <c r="AF355" s="85" t="e">
        <f t="shared" si="270"/>
        <v>#N/A</v>
      </c>
      <c r="AG355" s="85" t="e">
        <f t="shared" si="271"/>
        <v>#N/A</v>
      </c>
      <c r="AH355" s="85" t="e">
        <f t="shared" si="272"/>
        <v>#N/A</v>
      </c>
      <c r="AI355" s="85" t="e">
        <f t="shared" si="273"/>
        <v>#N/A</v>
      </c>
      <c r="AJ355" s="85" t="e">
        <f t="shared" si="274"/>
        <v>#N/A</v>
      </c>
      <c r="AK355" s="85" t="e">
        <f t="shared" si="285"/>
        <v>#VALUE!</v>
      </c>
      <c r="AL355" s="85" t="e">
        <f t="shared" si="286"/>
        <v>#VALUE!</v>
      </c>
      <c r="AM355" s="85" t="e">
        <f t="shared" si="287"/>
        <v>#VALUE!</v>
      </c>
      <c r="AN355" s="85" t="e">
        <f t="shared" si="288"/>
        <v>#N/A</v>
      </c>
      <c r="AO355" s="85" t="e">
        <f t="shared" si="275"/>
        <v>#N/A</v>
      </c>
      <c r="AP355" s="85" t="e">
        <f t="shared" si="276"/>
        <v>#N/A</v>
      </c>
      <c r="AQ355" s="85" t="e">
        <f t="shared" si="277"/>
        <v>#N/A</v>
      </c>
      <c r="AR355" s="85" t="e">
        <f t="shared" si="278"/>
        <v>#N/A</v>
      </c>
      <c r="AS355" s="85" t="e">
        <f t="shared" si="279"/>
        <v>#N/A</v>
      </c>
      <c r="AT355" s="85" t="e">
        <f t="shared" si="280"/>
        <v>#N/A</v>
      </c>
      <c r="AU355" s="85" t="e">
        <f t="shared" si="289"/>
        <v>#VALUE!</v>
      </c>
      <c r="AV355" s="85" t="e">
        <f t="shared" si="290"/>
        <v>#VALUE!</v>
      </c>
      <c r="AW355" s="85" t="e">
        <f t="shared" si="291"/>
        <v>#VALUE!</v>
      </c>
      <c r="AX355" s="25" t="e">
        <f t="shared" si="292"/>
        <v>#VALUE!</v>
      </c>
      <c r="AY355" s="25">
        <f t="shared" si="253"/>
        <v>1.0169999999999999</v>
      </c>
      <c r="AZ355" s="55" t="e">
        <f t="shared" si="293"/>
        <v>#DIV/0!</v>
      </c>
    </row>
    <row r="356" spans="3:52">
      <c r="C356" s="4"/>
      <c r="D356" s="4"/>
      <c r="E356" s="4"/>
      <c r="F356" s="4"/>
      <c r="G356" s="55">
        <f t="shared" si="254"/>
        <v>-1.1208741258741391E-2</v>
      </c>
      <c r="H356" s="26"/>
      <c r="I356" s="25">
        <f>'Randament Mammo'!$I$18-4.5</f>
        <v>61.5</v>
      </c>
      <c r="J356" s="26"/>
      <c r="K356" s="25">
        <f t="shared" si="281"/>
        <v>0</v>
      </c>
      <c r="L356" s="25" t="e">
        <f>VLOOKUP(E356,'Tabele aux MGD'!B346:F356,IF(_CTF="Mo/Mo",2,IF(_CTF="Mo/Rh",3,IF(_CTF="Rh/Rh",4,5))),0)</f>
        <v>#N/A</v>
      </c>
      <c r="M356" s="25" t="e">
        <f t="shared" si="255"/>
        <v>#N/A</v>
      </c>
      <c r="N356" s="25" t="e">
        <f t="shared" si="256"/>
        <v>#N/A</v>
      </c>
      <c r="O356" s="25" t="e">
        <f t="shared" si="257"/>
        <v>#N/A</v>
      </c>
      <c r="P356" s="25" t="e">
        <f t="shared" si="258"/>
        <v>#N/A</v>
      </c>
      <c r="Q356" s="25" t="e">
        <f t="shared" si="259"/>
        <v>#N/A</v>
      </c>
      <c r="R356" s="25" t="e">
        <f t="shared" si="260"/>
        <v>#N/A</v>
      </c>
      <c r="S356" s="25" t="e">
        <f t="shared" si="261"/>
        <v>#N/A</v>
      </c>
      <c r="T356" s="25" t="e">
        <f t="shared" si="262"/>
        <v>#N/A</v>
      </c>
      <c r="U356" s="25" t="e">
        <f t="shared" si="282"/>
        <v>#VALUE!</v>
      </c>
      <c r="V356" s="25" t="e">
        <f t="shared" si="283"/>
        <v>#VALUE!</v>
      </c>
      <c r="W356" s="25" t="e">
        <f t="shared" si="284"/>
        <v>#VALUE!</v>
      </c>
      <c r="X356" s="26"/>
      <c r="Y356" s="85" t="e">
        <f t="shared" si="263"/>
        <v>#N/A</v>
      </c>
      <c r="Z356" s="85" t="e">
        <f t="shared" si="264"/>
        <v>#N/A</v>
      </c>
      <c r="AA356" s="85" t="e">
        <f t="shared" si="265"/>
        <v>#N/A</v>
      </c>
      <c r="AB356" s="85" t="e">
        <f t="shared" si="266"/>
        <v>#N/A</v>
      </c>
      <c r="AC356" s="85" t="e">
        <f t="shared" si="267"/>
        <v>#N/A</v>
      </c>
      <c r="AD356" s="85" t="e">
        <f t="shared" si="268"/>
        <v>#N/A</v>
      </c>
      <c r="AE356" s="85" t="e">
        <f t="shared" si="269"/>
        <v>#N/A</v>
      </c>
      <c r="AF356" s="85" t="e">
        <f t="shared" si="270"/>
        <v>#N/A</v>
      </c>
      <c r="AG356" s="85" t="e">
        <f t="shared" si="271"/>
        <v>#N/A</v>
      </c>
      <c r="AH356" s="85" t="e">
        <f t="shared" si="272"/>
        <v>#N/A</v>
      </c>
      <c r="AI356" s="85" t="e">
        <f t="shared" si="273"/>
        <v>#N/A</v>
      </c>
      <c r="AJ356" s="85" t="e">
        <f t="shared" si="274"/>
        <v>#N/A</v>
      </c>
      <c r="AK356" s="85" t="e">
        <f t="shared" si="285"/>
        <v>#VALUE!</v>
      </c>
      <c r="AL356" s="85" t="e">
        <f t="shared" si="286"/>
        <v>#VALUE!</v>
      </c>
      <c r="AM356" s="85" t="e">
        <f t="shared" si="287"/>
        <v>#VALUE!</v>
      </c>
      <c r="AN356" s="85" t="e">
        <f t="shared" si="288"/>
        <v>#N/A</v>
      </c>
      <c r="AO356" s="85" t="e">
        <f t="shared" si="275"/>
        <v>#N/A</v>
      </c>
      <c r="AP356" s="85" t="e">
        <f t="shared" si="276"/>
        <v>#N/A</v>
      </c>
      <c r="AQ356" s="85" t="e">
        <f t="shared" si="277"/>
        <v>#N/A</v>
      </c>
      <c r="AR356" s="85" t="e">
        <f t="shared" si="278"/>
        <v>#N/A</v>
      </c>
      <c r="AS356" s="85" t="e">
        <f t="shared" si="279"/>
        <v>#N/A</v>
      </c>
      <c r="AT356" s="85" t="e">
        <f t="shared" si="280"/>
        <v>#N/A</v>
      </c>
      <c r="AU356" s="85" t="e">
        <f t="shared" si="289"/>
        <v>#VALUE!</v>
      </c>
      <c r="AV356" s="85" t="e">
        <f t="shared" si="290"/>
        <v>#VALUE!</v>
      </c>
      <c r="AW356" s="85" t="e">
        <f t="shared" si="291"/>
        <v>#VALUE!</v>
      </c>
      <c r="AX356" s="25" t="e">
        <f t="shared" si="292"/>
        <v>#VALUE!</v>
      </c>
      <c r="AY356" s="25">
        <f t="shared" si="253"/>
        <v>1.0169999999999999</v>
      </c>
      <c r="AZ356" s="55" t="e">
        <f t="shared" si="293"/>
        <v>#DIV/0!</v>
      </c>
    </row>
    <row r="357" spans="3:52">
      <c r="C357" s="4"/>
      <c r="D357" s="4"/>
      <c r="E357" s="4"/>
      <c r="F357" s="4"/>
      <c r="G357" s="55">
        <f t="shared" si="254"/>
        <v>-1.1208741258741391E-2</v>
      </c>
      <c r="H357" s="26"/>
      <c r="I357" s="25">
        <f>'Randament Mammo'!$I$18-4.5</f>
        <v>61.5</v>
      </c>
      <c r="J357" s="26"/>
      <c r="K357" s="25">
        <f t="shared" si="281"/>
        <v>0</v>
      </c>
      <c r="L357" s="25" t="e">
        <f>VLOOKUP(E357,'Tabele aux MGD'!B347:F357,IF(_CTF="Mo/Mo",2,IF(_CTF="Mo/Rh",3,IF(_CTF="Rh/Rh",4,5))),0)</f>
        <v>#N/A</v>
      </c>
      <c r="M357" s="25" t="e">
        <f t="shared" si="255"/>
        <v>#N/A</v>
      </c>
      <c r="N357" s="25" t="e">
        <f t="shared" si="256"/>
        <v>#N/A</v>
      </c>
      <c r="O357" s="25" t="e">
        <f t="shared" si="257"/>
        <v>#N/A</v>
      </c>
      <c r="P357" s="25" t="e">
        <f t="shared" si="258"/>
        <v>#N/A</v>
      </c>
      <c r="Q357" s="25" t="e">
        <f t="shared" si="259"/>
        <v>#N/A</v>
      </c>
      <c r="R357" s="25" t="e">
        <f t="shared" si="260"/>
        <v>#N/A</v>
      </c>
      <c r="S357" s="25" t="e">
        <f t="shared" si="261"/>
        <v>#N/A</v>
      </c>
      <c r="T357" s="25" t="e">
        <f t="shared" si="262"/>
        <v>#N/A</v>
      </c>
      <c r="U357" s="25" t="e">
        <f t="shared" si="282"/>
        <v>#VALUE!</v>
      </c>
      <c r="V357" s="25" t="e">
        <f t="shared" si="283"/>
        <v>#VALUE!</v>
      </c>
      <c r="W357" s="25" t="e">
        <f t="shared" si="284"/>
        <v>#VALUE!</v>
      </c>
      <c r="X357" s="26"/>
      <c r="Y357" s="85" t="e">
        <f t="shared" si="263"/>
        <v>#N/A</v>
      </c>
      <c r="Z357" s="85" t="e">
        <f t="shared" si="264"/>
        <v>#N/A</v>
      </c>
      <c r="AA357" s="85" t="e">
        <f t="shared" si="265"/>
        <v>#N/A</v>
      </c>
      <c r="AB357" s="85" t="e">
        <f t="shared" si="266"/>
        <v>#N/A</v>
      </c>
      <c r="AC357" s="85" t="e">
        <f t="shared" si="267"/>
        <v>#N/A</v>
      </c>
      <c r="AD357" s="85" t="e">
        <f t="shared" si="268"/>
        <v>#N/A</v>
      </c>
      <c r="AE357" s="85" t="e">
        <f t="shared" si="269"/>
        <v>#N/A</v>
      </c>
      <c r="AF357" s="85" t="e">
        <f t="shared" si="270"/>
        <v>#N/A</v>
      </c>
      <c r="AG357" s="85" t="e">
        <f t="shared" si="271"/>
        <v>#N/A</v>
      </c>
      <c r="AH357" s="85" t="e">
        <f t="shared" si="272"/>
        <v>#N/A</v>
      </c>
      <c r="AI357" s="85" t="e">
        <f t="shared" si="273"/>
        <v>#N/A</v>
      </c>
      <c r="AJ357" s="85" t="e">
        <f t="shared" si="274"/>
        <v>#N/A</v>
      </c>
      <c r="AK357" s="85" t="e">
        <f t="shared" si="285"/>
        <v>#VALUE!</v>
      </c>
      <c r="AL357" s="85" t="e">
        <f t="shared" si="286"/>
        <v>#VALUE!</v>
      </c>
      <c r="AM357" s="85" t="e">
        <f t="shared" si="287"/>
        <v>#VALUE!</v>
      </c>
      <c r="AN357" s="85" t="e">
        <f t="shared" si="288"/>
        <v>#N/A</v>
      </c>
      <c r="AO357" s="85" t="e">
        <f t="shared" si="275"/>
        <v>#N/A</v>
      </c>
      <c r="AP357" s="85" t="e">
        <f t="shared" si="276"/>
        <v>#N/A</v>
      </c>
      <c r="AQ357" s="85" t="e">
        <f t="shared" si="277"/>
        <v>#N/A</v>
      </c>
      <c r="AR357" s="85" t="e">
        <f t="shared" si="278"/>
        <v>#N/A</v>
      </c>
      <c r="AS357" s="85" t="e">
        <f t="shared" si="279"/>
        <v>#N/A</v>
      </c>
      <c r="AT357" s="85" t="e">
        <f t="shared" si="280"/>
        <v>#N/A</v>
      </c>
      <c r="AU357" s="85" t="e">
        <f t="shared" si="289"/>
        <v>#VALUE!</v>
      </c>
      <c r="AV357" s="85" t="e">
        <f t="shared" si="290"/>
        <v>#VALUE!</v>
      </c>
      <c r="AW357" s="85" t="e">
        <f t="shared" si="291"/>
        <v>#VALUE!</v>
      </c>
      <c r="AX357" s="25" t="e">
        <f t="shared" si="292"/>
        <v>#VALUE!</v>
      </c>
      <c r="AY357" s="25">
        <f t="shared" si="253"/>
        <v>1.0169999999999999</v>
      </c>
      <c r="AZ357" s="55" t="e">
        <f t="shared" si="293"/>
        <v>#DIV/0!</v>
      </c>
    </row>
    <row r="358" spans="3:52">
      <c r="C358" s="4"/>
      <c r="D358" s="4"/>
      <c r="E358" s="4"/>
      <c r="F358" s="4"/>
      <c r="G358" s="55">
        <f t="shared" si="254"/>
        <v>-1.1208741258741391E-2</v>
      </c>
      <c r="H358" s="26"/>
      <c r="I358" s="25">
        <f>'Randament Mammo'!$I$18-4.5</f>
        <v>61.5</v>
      </c>
      <c r="J358" s="26"/>
      <c r="K358" s="25">
        <f t="shared" si="281"/>
        <v>0</v>
      </c>
      <c r="L358" s="25" t="e">
        <f>VLOOKUP(E358,'Tabele aux MGD'!B348:F358,IF(_CTF="Mo/Mo",2,IF(_CTF="Mo/Rh",3,IF(_CTF="Rh/Rh",4,5))),0)</f>
        <v>#N/A</v>
      </c>
      <c r="M358" s="25" t="e">
        <f t="shared" si="255"/>
        <v>#N/A</v>
      </c>
      <c r="N358" s="25" t="e">
        <f t="shared" si="256"/>
        <v>#N/A</v>
      </c>
      <c r="O358" s="25" t="e">
        <f t="shared" si="257"/>
        <v>#N/A</v>
      </c>
      <c r="P358" s="25" t="e">
        <f t="shared" si="258"/>
        <v>#N/A</v>
      </c>
      <c r="Q358" s="25" t="e">
        <f t="shared" si="259"/>
        <v>#N/A</v>
      </c>
      <c r="R358" s="25" t="e">
        <f t="shared" si="260"/>
        <v>#N/A</v>
      </c>
      <c r="S358" s="25" t="e">
        <f t="shared" si="261"/>
        <v>#N/A</v>
      </c>
      <c r="T358" s="25" t="e">
        <f t="shared" si="262"/>
        <v>#N/A</v>
      </c>
      <c r="U358" s="25" t="e">
        <f t="shared" si="282"/>
        <v>#VALUE!</v>
      </c>
      <c r="V358" s="25" t="e">
        <f t="shared" si="283"/>
        <v>#VALUE!</v>
      </c>
      <c r="W358" s="25" t="e">
        <f t="shared" si="284"/>
        <v>#VALUE!</v>
      </c>
      <c r="X358" s="26"/>
      <c r="Y358" s="85" t="e">
        <f t="shared" si="263"/>
        <v>#N/A</v>
      </c>
      <c r="Z358" s="85" t="e">
        <f t="shared" si="264"/>
        <v>#N/A</v>
      </c>
      <c r="AA358" s="85" t="e">
        <f t="shared" si="265"/>
        <v>#N/A</v>
      </c>
      <c r="AB358" s="85" t="e">
        <f t="shared" si="266"/>
        <v>#N/A</v>
      </c>
      <c r="AC358" s="85" t="e">
        <f t="shared" si="267"/>
        <v>#N/A</v>
      </c>
      <c r="AD358" s="85" t="e">
        <f t="shared" si="268"/>
        <v>#N/A</v>
      </c>
      <c r="AE358" s="85" t="e">
        <f t="shared" si="269"/>
        <v>#N/A</v>
      </c>
      <c r="AF358" s="85" t="e">
        <f t="shared" si="270"/>
        <v>#N/A</v>
      </c>
      <c r="AG358" s="85" t="e">
        <f t="shared" si="271"/>
        <v>#N/A</v>
      </c>
      <c r="AH358" s="85" t="e">
        <f t="shared" si="272"/>
        <v>#N/A</v>
      </c>
      <c r="AI358" s="85" t="e">
        <f t="shared" si="273"/>
        <v>#N/A</v>
      </c>
      <c r="AJ358" s="85" t="e">
        <f t="shared" si="274"/>
        <v>#N/A</v>
      </c>
      <c r="AK358" s="85" t="e">
        <f t="shared" si="285"/>
        <v>#VALUE!</v>
      </c>
      <c r="AL358" s="85" t="e">
        <f t="shared" si="286"/>
        <v>#VALUE!</v>
      </c>
      <c r="AM358" s="85" t="e">
        <f t="shared" si="287"/>
        <v>#VALUE!</v>
      </c>
      <c r="AN358" s="85" t="e">
        <f t="shared" si="288"/>
        <v>#N/A</v>
      </c>
      <c r="AO358" s="85" t="e">
        <f t="shared" si="275"/>
        <v>#N/A</v>
      </c>
      <c r="AP358" s="85" t="e">
        <f t="shared" si="276"/>
        <v>#N/A</v>
      </c>
      <c r="AQ358" s="85" t="e">
        <f t="shared" si="277"/>
        <v>#N/A</v>
      </c>
      <c r="AR358" s="85" t="e">
        <f t="shared" si="278"/>
        <v>#N/A</v>
      </c>
      <c r="AS358" s="85" t="e">
        <f t="shared" si="279"/>
        <v>#N/A</v>
      </c>
      <c r="AT358" s="85" t="e">
        <f t="shared" si="280"/>
        <v>#N/A</v>
      </c>
      <c r="AU358" s="85" t="e">
        <f t="shared" si="289"/>
        <v>#VALUE!</v>
      </c>
      <c r="AV358" s="85" t="e">
        <f t="shared" si="290"/>
        <v>#VALUE!</v>
      </c>
      <c r="AW358" s="85" t="e">
        <f t="shared" si="291"/>
        <v>#VALUE!</v>
      </c>
      <c r="AX358" s="25" t="e">
        <f t="shared" si="292"/>
        <v>#VALUE!</v>
      </c>
      <c r="AY358" s="25">
        <f t="shared" si="253"/>
        <v>1.0169999999999999</v>
      </c>
      <c r="AZ358" s="55" t="e">
        <f t="shared" si="293"/>
        <v>#DIV/0!</v>
      </c>
    </row>
    <row r="359" spans="3:52">
      <c r="C359" s="4"/>
      <c r="D359" s="4"/>
      <c r="E359" s="4"/>
      <c r="F359" s="4"/>
      <c r="G359" s="55">
        <f t="shared" si="254"/>
        <v>-1.1208741258741391E-2</v>
      </c>
      <c r="H359" s="26"/>
      <c r="I359" s="25">
        <f>'Randament Mammo'!$I$18-4.5</f>
        <v>61.5</v>
      </c>
      <c r="J359" s="26"/>
      <c r="K359" s="25">
        <f t="shared" si="281"/>
        <v>0</v>
      </c>
      <c r="L359" s="25" t="e">
        <f>VLOOKUP(E359,'Tabele aux MGD'!B349:F359,IF(_CTF="Mo/Mo",2,IF(_CTF="Mo/Rh",3,IF(_CTF="Rh/Rh",4,5))),0)</f>
        <v>#N/A</v>
      </c>
      <c r="M359" s="25" t="e">
        <f t="shared" si="255"/>
        <v>#N/A</v>
      </c>
      <c r="N359" s="25" t="e">
        <f t="shared" si="256"/>
        <v>#N/A</v>
      </c>
      <c r="O359" s="25" t="e">
        <f t="shared" si="257"/>
        <v>#N/A</v>
      </c>
      <c r="P359" s="25" t="e">
        <f t="shared" si="258"/>
        <v>#N/A</v>
      </c>
      <c r="Q359" s="25" t="e">
        <f t="shared" si="259"/>
        <v>#N/A</v>
      </c>
      <c r="R359" s="25" t="e">
        <f t="shared" si="260"/>
        <v>#N/A</v>
      </c>
      <c r="S359" s="25" t="e">
        <f t="shared" si="261"/>
        <v>#N/A</v>
      </c>
      <c r="T359" s="25" t="e">
        <f t="shared" si="262"/>
        <v>#N/A</v>
      </c>
      <c r="U359" s="25" t="e">
        <f t="shared" si="282"/>
        <v>#VALUE!</v>
      </c>
      <c r="V359" s="25" t="e">
        <f t="shared" si="283"/>
        <v>#VALUE!</v>
      </c>
      <c r="W359" s="25" t="e">
        <f t="shared" si="284"/>
        <v>#VALUE!</v>
      </c>
      <c r="X359" s="26"/>
      <c r="Y359" s="85" t="e">
        <f t="shared" si="263"/>
        <v>#N/A</v>
      </c>
      <c r="Z359" s="85" t="e">
        <f t="shared" si="264"/>
        <v>#N/A</v>
      </c>
      <c r="AA359" s="85" t="e">
        <f t="shared" si="265"/>
        <v>#N/A</v>
      </c>
      <c r="AB359" s="85" t="e">
        <f t="shared" si="266"/>
        <v>#N/A</v>
      </c>
      <c r="AC359" s="85" t="e">
        <f t="shared" si="267"/>
        <v>#N/A</v>
      </c>
      <c r="AD359" s="85" t="e">
        <f t="shared" si="268"/>
        <v>#N/A</v>
      </c>
      <c r="AE359" s="85" t="e">
        <f t="shared" si="269"/>
        <v>#N/A</v>
      </c>
      <c r="AF359" s="85" t="e">
        <f t="shared" si="270"/>
        <v>#N/A</v>
      </c>
      <c r="AG359" s="85" t="e">
        <f t="shared" si="271"/>
        <v>#N/A</v>
      </c>
      <c r="AH359" s="85" t="e">
        <f t="shared" si="272"/>
        <v>#N/A</v>
      </c>
      <c r="AI359" s="85" t="e">
        <f t="shared" si="273"/>
        <v>#N/A</v>
      </c>
      <c r="AJ359" s="85" t="e">
        <f t="shared" si="274"/>
        <v>#N/A</v>
      </c>
      <c r="AK359" s="85" t="e">
        <f t="shared" si="285"/>
        <v>#VALUE!</v>
      </c>
      <c r="AL359" s="85" t="e">
        <f t="shared" si="286"/>
        <v>#VALUE!</v>
      </c>
      <c r="AM359" s="85" t="e">
        <f t="shared" si="287"/>
        <v>#VALUE!</v>
      </c>
      <c r="AN359" s="85" t="e">
        <f t="shared" si="288"/>
        <v>#N/A</v>
      </c>
      <c r="AO359" s="85" t="e">
        <f t="shared" si="275"/>
        <v>#N/A</v>
      </c>
      <c r="AP359" s="85" t="e">
        <f t="shared" si="276"/>
        <v>#N/A</v>
      </c>
      <c r="AQ359" s="85" t="e">
        <f t="shared" si="277"/>
        <v>#N/A</v>
      </c>
      <c r="AR359" s="85" t="e">
        <f t="shared" si="278"/>
        <v>#N/A</v>
      </c>
      <c r="AS359" s="85" t="e">
        <f t="shared" si="279"/>
        <v>#N/A</v>
      </c>
      <c r="AT359" s="85" t="e">
        <f t="shared" si="280"/>
        <v>#N/A</v>
      </c>
      <c r="AU359" s="85" t="e">
        <f t="shared" si="289"/>
        <v>#VALUE!</v>
      </c>
      <c r="AV359" s="85" t="e">
        <f t="shared" si="290"/>
        <v>#VALUE!</v>
      </c>
      <c r="AW359" s="85" t="e">
        <f t="shared" si="291"/>
        <v>#VALUE!</v>
      </c>
      <c r="AX359" s="25" t="e">
        <f t="shared" si="292"/>
        <v>#VALUE!</v>
      </c>
      <c r="AY359" s="25">
        <f t="shared" si="253"/>
        <v>1.0169999999999999</v>
      </c>
      <c r="AZ359" s="55" t="e">
        <f t="shared" si="293"/>
        <v>#DIV/0!</v>
      </c>
    </row>
    <row r="360" spans="3:52">
      <c r="C360" s="4"/>
      <c r="D360" s="4"/>
      <c r="E360" s="4"/>
      <c r="F360" s="4"/>
      <c r="G360" s="55">
        <f t="shared" si="254"/>
        <v>-1.1208741258741391E-2</v>
      </c>
      <c r="H360" s="26"/>
      <c r="I360" s="25">
        <f>'Randament Mammo'!$I$18-4.5</f>
        <v>61.5</v>
      </c>
      <c r="J360" s="26"/>
      <c r="K360" s="25">
        <f t="shared" si="281"/>
        <v>0</v>
      </c>
      <c r="L360" s="25" t="e">
        <f>VLOOKUP(E360,'Tabele aux MGD'!B350:F360,IF(_CTF="Mo/Mo",2,IF(_CTF="Mo/Rh",3,IF(_CTF="Rh/Rh",4,5))),0)</f>
        <v>#N/A</v>
      </c>
      <c r="M360" s="25" t="e">
        <f t="shared" si="255"/>
        <v>#N/A</v>
      </c>
      <c r="N360" s="25" t="e">
        <f t="shared" si="256"/>
        <v>#N/A</v>
      </c>
      <c r="O360" s="25" t="e">
        <f t="shared" si="257"/>
        <v>#N/A</v>
      </c>
      <c r="P360" s="25" t="e">
        <f t="shared" si="258"/>
        <v>#N/A</v>
      </c>
      <c r="Q360" s="25" t="e">
        <f t="shared" si="259"/>
        <v>#N/A</v>
      </c>
      <c r="R360" s="25" t="e">
        <f t="shared" si="260"/>
        <v>#N/A</v>
      </c>
      <c r="S360" s="25" t="e">
        <f t="shared" si="261"/>
        <v>#N/A</v>
      </c>
      <c r="T360" s="25" t="e">
        <f t="shared" si="262"/>
        <v>#N/A</v>
      </c>
      <c r="U360" s="25" t="e">
        <f t="shared" si="282"/>
        <v>#VALUE!</v>
      </c>
      <c r="V360" s="25" t="e">
        <f t="shared" si="283"/>
        <v>#VALUE!</v>
      </c>
      <c r="W360" s="25" t="e">
        <f t="shared" si="284"/>
        <v>#VALUE!</v>
      </c>
      <c r="X360" s="26"/>
      <c r="Y360" s="85" t="e">
        <f t="shared" si="263"/>
        <v>#N/A</v>
      </c>
      <c r="Z360" s="85" t="e">
        <f t="shared" si="264"/>
        <v>#N/A</v>
      </c>
      <c r="AA360" s="85" t="e">
        <f t="shared" si="265"/>
        <v>#N/A</v>
      </c>
      <c r="AB360" s="85" t="e">
        <f t="shared" si="266"/>
        <v>#N/A</v>
      </c>
      <c r="AC360" s="85" t="e">
        <f t="shared" si="267"/>
        <v>#N/A</v>
      </c>
      <c r="AD360" s="85" t="e">
        <f t="shared" si="268"/>
        <v>#N/A</v>
      </c>
      <c r="AE360" s="85" t="e">
        <f t="shared" si="269"/>
        <v>#N/A</v>
      </c>
      <c r="AF360" s="85" t="e">
        <f t="shared" si="270"/>
        <v>#N/A</v>
      </c>
      <c r="AG360" s="85" t="e">
        <f t="shared" si="271"/>
        <v>#N/A</v>
      </c>
      <c r="AH360" s="85" t="e">
        <f t="shared" si="272"/>
        <v>#N/A</v>
      </c>
      <c r="AI360" s="85" t="e">
        <f t="shared" si="273"/>
        <v>#N/A</v>
      </c>
      <c r="AJ360" s="85" t="e">
        <f t="shared" si="274"/>
        <v>#N/A</v>
      </c>
      <c r="AK360" s="85" t="e">
        <f t="shared" si="285"/>
        <v>#VALUE!</v>
      </c>
      <c r="AL360" s="85" t="e">
        <f t="shared" si="286"/>
        <v>#VALUE!</v>
      </c>
      <c r="AM360" s="85" t="e">
        <f t="shared" si="287"/>
        <v>#VALUE!</v>
      </c>
      <c r="AN360" s="85" t="e">
        <f t="shared" si="288"/>
        <v>#N/A</v>
      </c>
      <c r="AO360" s="85" t="e">
        <f t="shared" si="275"/>
        <v>#N/A</v>
      </c>
      <c r="AP360" s="85" t="e">
        <f t="shared" si="276"/>
        <v>#N/A</v>
      </c>
      <c r="AQ360" s="85" t="e">
        <f t="shared" si="277"/>
        <v>#N/A</v>
      </c>
      <c r="AR360" s="85" t="e">
        <f t="shared" si="278"/>
        <v>#N/A</v>
      </c>
      <c r="AS360" s="85" t="e">
        <f t="shared" si="279"/>
        <v>#N/A</v>
      </c>
      <c r="AT360" s="85" t="e">
        <f t="shared" si="280"/>
        <v>#N/A</v>
      </c>
      <c r="AU360" s="85" t="e">
        <f t="shared" si="289"/>
        <v>#VALUE!</v>
      </c>
      <c r="AV360" s="85" t="e">
        <f t="shared" si="290"/>
        <v>#VALUE!</v>
      </c>
      <c r="AW360" s="85" t="e">
        <f t="shared" si="291"/>
        <v>#VALUE!</v>
      </c>
      <c r="AX360" s="25" t="e">
        <f t="shared" si="292"/>
        <v>#VALUE!</v>
      </c>
      <c r="AY360" s="25">
        <f t="shared" si="253"/>
        <v>1.0169999999999999</v>
      </c>
      <c r="AZ360" s="55" t="e">
        <f t="shared" si="293"/>
        <v>#DIV/0!</v>
      </c>
    </row>
    <row r="361" spans="3:52">
      <c r="C361" s="4"/>
      <c r="D361" s="4"/>
      <c r="E361" s="4"/>
      <c r="F361" s="4"/>
      <c r="G361" s="55">
        <f t="shared" si="254"/>
        <v>-1.1208741258741391E-2</v>
      </c>
      <c r="H361" s="26"/>
      <c r="I361" s="25">
        <f>'Randament Mammo'!$I$18-4.5</f>
        <v>61.5</v>
      </c>
      <c r="J361" s="26"/>
      <c r="K361" s="25">
        <f t="shared" si="281"/>
        <v>0</v>
      </c>
      <c r="L361" s="25" t="e">
        <f>VLOOKUP(E361,'Tabele aux MGD'!B351:F361,IF(_CTF="Mo/Mo",2,IF(_CTF="Mo/Rh",3,IF(_CTF="Rh/Rh",4,5))),0)</f>
        <v>#N/A</v>
      </c>
      <c r="M361" s="25" t="e">
        <f t="shared" si="255"/>
        <v>#N/A</v>
      </c>
      <c r="N361" s="25" t="e">
        <f t="shared" si="256"/>
        <v>#N/A</v>
      </c>
      <c r="O361" s="25" t="e">
        <f t="shared" si="257"/>
        <v>#N/A</v>
      </c>
      <c r="P361" s="25" t="e">
        <f t="shared" si="258"/>
        <v>#N/A</v>
      </c>
      <c r="Q361" s="25" t="e">
        <f t="shared" si="259"/>
        <v>#N/A</v>
      </c>
      <c r="R361" s="25" t="e">
        <f t="shared" si="260"/>
        <v>#N/A</v>
      </c>
      <c r="S361" s="25" t="e">
        <f t="shared" si="261"/>
        <v>#N/A</v>
      </c>
      <c r="T361" s="25" t="e">
        <f t="shared" si="262"/>
        <v>#N/A</v>
      </c>
      <c r="U361" s="25" t="e">
        <f t="shared" si="282"/>
        <v>#VALUE!</v>
      </c>
      <c r="V361" s="25" t="e">
        <f t="shared" si="283"/>
        <v>#VALUE!</v>
      </c>
      <c r="W361" s="25" t="e">
        <f t="shared" si="284"/>
        <v>#VALUE!</v>
      </c>
      <c r="X361" s="26"/>
      <c r="Y361" s="85" t="e">
        <f t="shared" si="263"/>
        <v>#N/A</v>
      </c>
      <c r="Z361" s="85" t="e">
        <f t="shared" si="264"/>
        <v>#N/A</v>
      </c>
      <c r="AA361" s="85" t="e">
        <f t="shared" si="265"/>
        <v>#N/A</v>
      </c>
      <c r="AB361" s="85" t="e">
        <f t="shared" si="266"/>
        <v>#N/A</v>
      </c>
      <c r="AC361" s="85" t="e">
        <f t="shared" si="267"/>
        <v>#N/A</v>
      </c>
      <c r="AD361" s="85" t="e">
        <f t="shared" si="268"/>
        <v>#N/A</v>
      </c>
      <c r="AE361" s="85" t="e">
        <f t="shared" si="269"/>
        <v>#N/A</v>
      </c>
      <c r="AF361" s="85" t="e">
        <f t="shared" si="270"/>
        <v>#N/A</v>
      </c>
      <c r="AG361" s="85" t="e">
        <f t="shared" si="271"/>
        <v>#N/A</v>
      </c>
      <c r="AH361" s="85" t="e">
        <f t="shared" si="272"/>
        <v>#N/A</v>
      </c>
      <c r="AI361" s="85" t="e">
        <f t="shared" si="273"/>
        <v>#N/A</v>
      </c>
      <c r="AJ361" s="85" t="e">
        <f t="shared" si="274"/>
        <v>#N/A</v>
      </c>
      <c r="AK361" s="85" t="e">
        <f t="shared" si="285"/>
        <v>#VALUE!</v>
      </c>
      <c r="AL361" s="85" t="e">
        <f t="shared" si="286"/>
        <v>#VALUE!</v>
      </c>
      <c r="AM361" s="85" t="e">
        <f t="shared" si="287"/>
        <v>#VALUE!</v>
      </c>
      <c r="AN361" s="85" t="e">
        <f t="shared" si="288"/>
        <v>#N/A</v>
      </c>
      <c r="AO361" s="85" t="e">
        <f t="shared" si="275"/>
        <v>#N/A</v>
      </c>
      <c r="AP361" s="85" t="e">
        <f t="shared" si="276"/>
        <v>#N/A</v>
      </c>
      <c r="AQ361" s="85" t="e">
        <f t="shared" si="277"/>
        <v>#N/A</v>
      </c>
      <c r="AR361" s="85" t="e">
        <f t="shared" si="278"/>
        <v>#N/A</v>
      </c>
      <c r="AS361" s="85" t="e">
        <f t="shared" si="279"/>
        <v>#N/A</v>
      </c>
      <c r="AT361" s="85" t="e">
        <f t="shared" si="280"/>
        <v>#N/A</v>
      </c>
      <c r="AU361" s="85" t="e">
        <f t="shared" si="289"/>
        <v>#VALUE!</v>
      </c>
      <c r="AV361" s="85" t="e">
        <f t="shared" si="290"/>
        <v>#VALUE!</v>
      </c>
      <c r="AW361" s="85" t="e">
        <f t="shared" si="291"/>
        <v>#VALUE!</v>
      </c>
      <c r="AX361" s="25" t="e">
        <f t="shared" si="292"/>
        <v>#VALUE!</v>
      </c>
      <c r="AY361" s="25">
        <f t="shared" si="253"/>
        <v>1.0169999999999999</v>
      </c>
      <c r="AZ361" s="55" t="e">
        <f t="shared" si="293"/>
        <v>#DIV/0!</v>
      </c>
    </row>
    <row r="362" spans="3:52">
      <c r="C362" s="4"/>
      <c r="D362" s="4"/>
      <c r="E362" s="4"/>
      <c r="F362" s="4"/>
      <c r="G362" s="55">
        <f t="shared" si="254"/>
        <v>-1.1208741258741391E-2</v>
      </c>
      <c r="H362" s="26"/>
      <c r="I362" s="25">
        <f>'Randament Mammo'!$I$18-4.5</f>
        <v>61.5</v>
      </c>
      <c r="J362" s="26"/>
      <c r="K362" s="25">
        <f t="shared" si="281"/>
        <v>0</v>
      </c>
      <c r="L362" s="25" t="e">
        <f>VLOOKUP(E362,'Tabele aux MGD'!B352:F362,IF(_CTF="Mo/Mo",2,IF(_CTF="Mo/Rh",3,IF(_CTF="Rh/Rh",4,5))),0)</f>
        <v>#N/A</v>
      </c>
      <c r="M362" s="25" t="e">
        <f t="shared" si="255"/>
        <v>#N/A</v>
      </c>
      <c r="N362" s="25" t="e">
        <f t="shared" si="256"/>
        <v>#N/A</v>
      </c>
      <c r="O362" s="25" t="e">
        <f t="shared" si="257"/>
        <v>#N/A</v>
      </c>
      <c r="P362" s="25" t="e">
        <f t="shared" si="258"/>
        <v>#N/A</v>
      </c>
      <c r="Q362" s="25" t="e">
        <f t="shared" si="259"/>
        <v>#N/A</v>
      </c>
      <c r="R362" s="25" t="e">
        <f t="shared" si="260"/>
        <v>#N/A</v>
      </c>
      <c r="S362" s="25" t="e">
        <f t="shared" si="261"/>
        <v>#N/A</v>
      </c>
      <c r="T362" s="25" t="e">
        <f t="shared" si="262"/>
        <v>#N/A</v>
      </c>
      <c r="U362" s="25" t="e">
        <f t="shared" si="282"/>
        <v>#VALUE!</v>
      </c>
      <c r="V362" s="25" t="e">
        <f t="shared" si="283"/>
        <v>#VALUE!</v>
      </c>
      <c r="W362" s="25" t="e">
        <f t="shared" si="284"/>
        <v>#VALUE!</v>
      </c>
      <c r="X362" s="26"/>
      <c r="Y362" s="85" t="e">
        <f t="shared" si="263"/>
        <v>#N/A</v>
      </c>
      <c r="Z362" s="85" t="e">
        <f t="shared" si="264"/>
        <v>#N/A</v>
      </c>
      <c r="AA362" s="85" t="e">
        <f t="shared" si="265"/>
        <v>#N/A</v>
      </c>
      <c r="AB362" s="85" t="e">
        <f t="shared" si="266"/>
        <v>#N/A</v>
      </c>
      <c r="AC362" s="85" t="e">
        <f t="shared" si="267"/>
        <v>#N/A</v>
      </c>
      <c r="AD362" s="85" t="e">
        <f t="shared" si="268"/>
        <v>#N/A</v>
      </c>
      <c r="AE362" s="85" t="e">
        <f t="shared" si="269"/>
        <v>#N/A</v>
      </c>
      <c r="AF362" s="85" t="e">
        <f t="shared" si="270"/>
        <v>#N/A</v>
      </c>
      <c r="AG362" s="85" t="e">
        <f t="shared" si="271"/>
        <v>#N/A</v>
      </c>
      <c r="AH362" s="85" t="e">
        <f t="shared" si="272"/>
        <v>#N/A</v>
      </c>
      <c r="AI362" s="85" t="e">
        <f t="shared" si="273"/>
        <v>#N/A</v>
      </c>
      <c r="AJ362" s="85" t="e">
        <f t="shared" si="274"/>
        <v>#N/A</v>
      </c>
      <c r="AK362" s="85" t="e">
        <f t="shared" si="285"/>
        <v>#VALUE!</v>
      </c>
      <c r="AL362" s="85" t="e">
        <f t="shared" si="286"/>
        <v>#VALUE!</v>
      </c>
      <c r="AM362" s="85" t="e">
        <f t="shared" si="287"/>
        <v>#VALUE!</v>
      </c>
      <c r="AN362" s="85" t="e">
        <f t="shared" si="288"/>
        <v>#N/A</v>
      </c>
      <c r="AO362" s="85" t="e">
        <f t="shared" si="275"/>
        <v>#N/A</v>
      </c>
      <c r="AP362" s="85" t="e">
        <f t="shared" si="276"/>
        <v>#N/A</v>
      </c>
      <c r="AQ362" s="85" t="e">
        <f t="shared" si="277"/>
        <v>#N/A</v>
      </c>
      <c r="AR362" s="85" t="e">
        <f t="shared" si="278"/>
        <v>#N/A</v>
      </c>
      <c r="AS362" s="85" t="e">
        <f t="shared" si="279"/>
        <v>#N/A</v>
      </c>
      <c r="AT362" s="85" t="e">
        <f t="shared" si="280"/>
        <v>#N/A</v>
      </c>
      <c r="AU362" s="85" t="e">
        <f t="shared" si="289"/>
        <v>#VALUE!</v>
      </c>
      <c r="AV362" s="85" t="e">
        <f t="shared" si="290"/>
        <v>#VALUE!</v>
      </c>
      <c r="AW362" s="85" t="e">
        <f t="shared" si="291"/>
        <v>#VALUE!</v>
      </c>
      <c r="AX362" s="25" t="e">
        <f t="shared" si="292"/>
        <v>#VALUE!</v>
      </c>
      <c r="AY362" s="25">
        <f t="shared" si="253"/>
        <v>1.0169999999999999</v>
      </c>
      <c r="AZ362" s="55" t="e">
        <f t="shared" si="293"/>
        <v>#DIV/0!</v>
      </c>
    </row>
    <row r="363" spans="3:52">
      <c r="C363" s="4"/>
      <c r="D363" s="4"/>
      <c r="E363" s="4"/>
      <c r="F363" s="4"/>
      <c r="G363" s="55">
        <f t="shared" si="254"/>
        <v>-1.1208741258741391E-2</v>
      </c>
      <c r="H363" s="26"/>
      <c r="I363" s="25">
        <f>'Randament Mammo'!$I$18-4.5</f>
        <v>61.5</v>
      </c>
      <c r="J363" s="26"/>
      <c r="K363" s="25">
        <f t="shared" si="281"/>
        <v>0</v>
      </c>
      <c r="L363" s="25" t="e">
        <f>VLOOKUP(E363,'Tabele aux MGD'!B353:F363,IF(_CTF="Mo/Mo",2,IF(_CTF="Mo/Rh",3,IF(_CTF="Rh/Rh",4,5))),0)</f>
        <v>#N/A</v>
      </c>
      <c r="M363" s="25" t="e">
        <f t="shared" si="255"/>
        <v>#N/A</v>
      </c>
      <c r="N363" s="25" t="e">
        <f t="shared" si="256"/>
        <v>#N/A</v>
      </c>
      <c r="O363" s="25" t="e">
        <f t="shared" si="257"/>
        <v>#N/A</v>
      </c>
      <c r="P363" s="25" t="e">
        <f t="shared" si="258"/>
        <v>#N/A</v>
      </c>
      <c r="Q363" s="25" t="e">
        <f t="shared" si="259"/>
        <v>#N/A</v>
      </c>
      <c r="R363" s="25" t="e">
        <f t="shared" si="260"/>
        <v>#N/A</v>
      </c>
      <c r="S363" s="25" t="e">
        <f t="shared" si="261"/>
        <v>#N/A</v>
      </c>
      <c r="T363" s="25" t="e">
        <f t="shared" si="262"/>
        <v>#N/A</v>
      </c>
      <c r="U363" s="25" t="e">
        <f t="shared" si="282"/>
        <v>#VALUE!</v>
      </c>
      <c r="V363" s="25" t="e">
        <f t="shared" si="283"/>
        <v>#VALUE!</v>
      </c>
      <c r="W363" s="25" t="e">
        <f t="shared" si="284"/>
        <v>#VALUE!</v>
      </c>
      <c r="X363" s="26"/>
      <c r="Y363" s="85" t="e">
        <f t="shared" si="263"/>
        <v>#N/A</v>
      </c>
      <c r="Z363" s="85" t="e">
        <f t="shared" si="264"/>
        <v>#N/A</v>
      </c>
      <c r="AA363" s="85" t="e">
        <f t="shared" si="265"/>
        <v>#N/A</v>
      </c>
      <c r="AB363" s="85" t="e">
        <f t="shared" si="266"/>
        <v>#N/A</v>
      </c>
      <c r="AC363" s="85" t="e">
        <f t="shared" si="267"/>
        <v>#N/A</v>
      </c>
      <c r="AD363" s="85" t="e">
        <f t="shared" si="268"/>
        <v>#N/A</v>
      </c>
      <c r="AE363" s="85" t="e">
        <f t="shared" si="269"/>
        <v>#N/A</v>
      </c>
      <c r="AF363" s="85" t="e">
        <f t="shared" si="270"/>
        <v>#N/A</v>
      </c>
      <c r="AG363" s="85" t="e">
        <f t="shared" si="271"/>
        <v>#N/A</v>
      </c>
      <c r="AH363" s="85" t="e">
        <f t="shared" si="272"/>
        <v>#N/A</v>
      </c>
      <c r="AI363" s="85" t="e">
        <f t="shared" si="273"/>
        <v>#N/A</v>
      </c>
      <c r="AJ363" s="85" t="e">
        <f t="shared" si="274"/>
        <v>#N/A</v>
      </c>
      <c r="AK363" s="85" t="e">
        <f t="shared" si="285"/>
        <v>#VALUE!</v>
      </c>
      <c r="AL363" s="85" t="e">
        <f t="shared" si="286"/>
        <v>#VALUE!</v>
      </c>
      <c r="AM363" s="85" t="e">
        <f t="shared" si="287"/>
        <v>#VALUE!</v>
      </c>
      <c r="AN363" s="85" t="e">
        <f t="shared" si="288"/>
        <v>#N/A</v>
      </c>
      <c r="AO363" s="85" t="e">
        <f t="shared" si="275"/>
        <v>#N/A</v>
      </c>
      <c r="AP363" s="85" t="e">
        <f t="shared" si="276"/>
        <v>#N/A</v>
      </c>
      <c r="AQ363" s="85" t="e">
        <f t="shared" si="277"/>
        <v>#N/A</v>
      </c>
      <c r="AR363" s="85" t="e">
        <f t="shared" si="278"/>
        <v>#N/A</v>
      </c>
      <c r="AS363" s="85" t="e">
        <f t="shared" si="279"/>
        <v>#N/A</v>
      </c>
      <c r="AT363" s="85" t="e">
        <f t="shared" si="280"/>
        <v>#N/A</v>
      </c>
      <c r="AU363" s="85" t="e">
        <f t="shared" si="289"/>
        <v>#VALUE!</v>
      </c>
      <c r="AV363" s="85" t="e">
        <f t="shared" si="290"/>
        <v>#VALUE!</v>
      </c>
      <c r="AW363" s="85" t="e">
        <f t="shared" si="291"/>
        <v>#VALUE!</v>
      </c>
      <c r="AX363" s="25" t="e">
        <f t="shared" si="292"/>
        <v>#VALUE!</v>
      </c>
      <c r="AY363" s="25">
        <f t="shared" si="253"/>
        <v>1.0169999999999999</v>
      </c>
      <c r="AZ363" s="55" t="e">
        <f t="shared" si="293"/>
        <v>#DIV/0!</v>
      </c>
    </row>
    <row r="364" spans="3:52">
      <c r="C364" s="4"/>
      <c r="D364" s="4"/>
      <c r="E364" s="4"/>
      <c r="F364" s="4"/>
      <c r="G364" s="55">
        <f t="shared" si="254"/>
        <v>-1.1208741258741391E-2</v>
      </c>
      <c r="H364" s="26"/>
      <c r="I364" s="25">
        <f>'Randament Mammo'!$I$18-4.5</f>
        <v>61.5</v>
      </c>
      <c r="J364" s="26"/>
      <c r="K364" s="25">
        <f t="shared" si="281"/>
        <v>0</v>
      </c>
      <c r="L364" s="25" t="e">
        <f>VLOOKUP(E364,'Tabele aux MGD'!B354:F364,IF(_CTF="Mo/Mo",2,IF(_CTF="Mo/Rh",3,IF(_CTF="Rh/Rh",4,5))),0)</f>
        <v>#N/A</v>
      </c>
      <c r="M364" s="25" t="e">
        <f t="shared" si="255"/>
        <v>#N/A</v>
      </c>
      <c r="N364" s="25" t="e">
        <f t="shared" si="256"/>
        <v>#N/A</v>
      </c>
      <c r="O364" s="25" t="e">
        <f t="shared" si="257"/>
        <v>#N/A</v>
      </c>
      <c r="P364" s="25" t="e">
        <f t="shared" si="258"/>
        <v>#N/A</v>
      </c>
      <c r="Q364" s="25" t="e">
        <f t="shared" si="259"/>
        <v>#N/A</v>
      </c>
      <c r="R364" s="25" t="e">
        <f t="shared" si="260"/>
        <v>#N/A</v>
      </c>
      <c r="S364" s="25" t="e">
        <f t="shared" si="261"/>
        <v>#N/A</v>
      </c>
      <c r="T364" s="25" t="e">
        <f t="shared" si="262"/>
        <v>#N/A</v>
      </c>
      <c r="U364" s="25" t="e">
        <f t="shared" si="282"/>
        <v>#VALUE!</v>
      </c>
      <c r="V364" s="25" t="e">
        <f t="shared" si="283"/>
        <v>#VALUE!</v>
      </c>
      <c r="W364" s="25" t="e">
        <f t="shared" si="284"/>
        <v>#VALUE!</v>
      </c>
      <c r="X364" s="26"/>
      <c r="Y364" s="85" t="e">
        <f t="shared" si="263"/>
        <v>#N/A</v>
      </c>
      <c r="Z364" s="85" t="e">
        <f t="shared" si="264"/>
        <v>#N/A</v>
      </c>
      <c r="AA364" s="85" t="e">
        <f t="shared" si="265"/>
        <v>#N/A</v>
      </c>
      <c r="AB364" s="85" t="e">
        <f t="shared" si="266"/>
        <v>#N/A</v>
      </c>
      <c r="AC364" s="85" t="e">
        <f t="shared" si="267"/>
        <v>#N/A</v>
      </c>
      <c r="AD364" s="85" t="e">
        <f t="shared" si="268"/>
        <v>#N/A</v>
      </c>
      <c r="AE364" s="85" t="e">
        <f t="shared" si="269"/>
        <v>#N/A</v>
      </c>
      <c r="AF364" s="85" t="e">
        <f t="shared" si="270"/>
        <v>#N/A</v>
      </c>
      <c r="AG364" s="85" t="e">
        <f t="shared" si="271"/>
        <v>#N/A</v>
      </c>
      <c r="AH364" s="85" t="e">
        <f t="shared" si="272"/>
        <v>#N/A</v>
      </c>
      <c r="AI364" s="85" t="e">
        <f t="shared" si="273"/>
        <v>#N/A</v>
      </c>
      <c r="AJ364" s="85" t="e">
        <f t="shared" si="274"/>
        <v>#N/A</v>
      </c>
      <c r="AK364" s="85" t="e">
        <f t="shared" si="285"/>
        <v>#VALUE!</v>
      </c>
      <c r="AL364" s="85" t="e">
        <f t="shared" si="286"/>
        <v>#VALUE!</v>
      </c>
      <c r="AM364" s="85" t="e">
        <f t="shared" si="287"/>
        <v>#VALUE!</v>
      </c>
      <c r="AN364" s="85" t="e">
        <f t="shared" si="288"/>
        <v>#N/A</v>
      </c>
      <c r="AO364" s="85" t="e">
        <f t="shared" si="275"/>
        <v>#N/A</v>
      </c>
      <c r="AP364" s="85" t="e">
        <f t="shared" si="276"/>
        <v>#N/A</v>
      </c>
      <c r="AQ364" s="85" t="e">
        <f t="shared" si="277"/>
        <v>#N/A</v>
      </c>
      <c r="AR364" s="85" t="e">
        <f t="shared" si="278"/>
        <v>#N/A</v>
      </c>
      <c r="AS364" s="85" t="e">
        <f t="shared" si="279"/>
        <v>#N/A</v>
      </c>
      <c r="AT364" s="85" t="e">
        <f t="shared" si="280"/>
        <v>#N/A</v>
      </c>
      <c r="AU364" s="85" t="e">
        <f t="shared" si="289"/>
        <v>#VALUE!</v>
      </c>
      <c r="AV364" s="85" t="e">
        <f t="shared" si="290"/>
        <v>#VALUE!</v>
      </c>
      <c r="AW364" s="85" t="e">
        <f t="shared" si="291"/>
        <v>#VALUE!</v>
      </c>
      <c r="AX364" s="25" t="e">
        <f t="shared" si="292"/>
        <v>#VALUE!</v>
      </c>
      <c r="AY364" s="25">
        <f t="shared" si="253"/>
        <v>1.0169999999999999</v>
      </c>
      <c r="AZ364" s="55" t="e">
        <f t="shared" si="293"/>
        <v>#DIV/0!</v>
      </c>
    </row>
    <row r="365" spans="3:52">
      <c r="C365" s="4"/>
      <c r="D365" s="4"/>
      <c r="E365" s="4"/>
      <c r="F365" s="4"/>
      <c r="G365" s="55">
        <f t="shared" si="254"/>
        <v>-1.1208741258741391E-2</v>
      </c>
      <c r="H365" s="26"/>
      <c r="I365" s="25">
        <f>'Randament Mammo'!$I$18-4.5</f>
        <v>61.5</v>
      </c>
      <c r="J365" s="26"/>
      <c r="K365" s="25">
        <f t="shared" si="281"/>
        <v>0</v>
      </c>
      <c r="L365" s="25" t="e">
        <f>VLOOKUP(E365,'Tabele aux MGD'!B355:F365,IF(_CTF="Mo/Mo",2,IF(_CTF="Mo/Rh",3,IF(_CTF="Rh/Rh",4,5))),0)</f>
        <v>#N/A</v>
      </c>
      <c r="M365" s="25" t="e">
        <f t="shared" si="255"/>
        <v>#N/A</v>
      </c>
      <c r="N365" s="25" t="e">
        <f t="shared" si="256"/>
        <v>#N/A</v>
      </c>
      <c r="O365" s="25" t="e">
        <f t="shared" si="257"/>
        <v>#N/A</v>
      </c>
      <c r="P365" s="25" t="e">
        <f t="shared" si="258"/>
        <v>#N/A</v>
      </c>
      <c r="Q365" s="25" t="e">
        <f t="shared" si="259"/>
        <v>#N/A</v>
      </c>
      <c r="R365" s="25" t="e">
        <f t="shared" si="260"/>
        <v>#N/A</v>
      </c>
      <c r="S365" s="25" t="e">
        <f t="shared" si="261"/>
        <v>#N/A</v>
      </c>
      <c r="T365" s="25" t="e">
        <f t="shared" si="262"/>
        <v>#N/A</v>
      </c>
      <c r="U365" s="25" t="e">
        <f t="shared" si="282"/>
        <v>#VALUE!</v>
      </c>
      <c r="V365" s="25" t="e">
        <f t="shared" si="283"/>
        <v>#VALUE!</v>
      </c>
      <c r="W365" s="25" t="e">
        <f t="shared" si="284"/>
        <v>#VALUE!</v>
      </c>
      <c r="X365" s="26"/>
      <c r="Y365" s="85" t="e">
        <f t="shared" si="263"/>
        <v>#N/A</v>
      </c>
      <c r="Z365" s="85" t="e">
        <f t="shared" si="264"/>
        <v>#N/A</v>
      </c>
      <c r="AA365" s="85" t="e">
        <f t="shared" si="265"/>
        <v>#N/A</v>
      </c>
      <c r="AB365" s="85" t="e">
        <f t="shared" si="266"/>
        <v>#N/A</v>
      </c>
      <c r="AC365" s="85" t="e">
        <f t="shared" si="267"/>
        <v>#N/A</v>
      </c>
      <c r="AD365" s="85" t="e">
        <f t="shared" si="268"/>
        <v>#N/A</v>
      </c>
      <c r="AE365" s="85" t="e">
        <f t="shared" si="269"/>
        <v>#N/A</v>
      </c>
      <c r="AF365" s="85" t="e">
        <f t="shared" si="270"/>
        <v>#N/A</v>
      </c>
      <c r="AG365" s="85" t="e">
        <f t="shared" si="271"/>
        <v>#N/A</v>
      </c>
      <c r="AH365" s="85" t="e">
        <f t="shared" si="272"/>
        <v>#N/A</v>
      </c>
      <c r="AI365" s="85" t="e">
        <f t="shared" si="273"/>
        <v>#N/A</v>
      </c>
      <c r="AJ365" s="85" t="e">
        <f t="shared" si="274"/>
        <v>#N/A</v>
      </c>
      <c r="AK365" s="85" t="e">
        <f t="shared" si="285"/>
        <v>#VALUE!</v>
      </c>
      <c r="AL365" s="85" t="e">
        <f t="shared" si="286"/>
        <v>#VALUE!</v>
      </c>
      <c r="AM365" s="85" t="e">
        <f t="shared" si="287"/>
        <v>#VALUE!</v>
      </c>
      <c r="AN365" s="85" t="e">
        <f t="shared" si="288"/>
        <v>#N/A</v>
      </c>
      <c r="AO365" s="85" t="e">
        <f t="shared" si="275"/>
        <v>#N/A</v>
      </c>
      <c r="AP365" s="85" t="e">
        <f t="shared" si="276"/>
        <v>#N/A</v>
      </c>
      <c r="AQ365" s="85" t="e">
        <f t="shared" si="277"/>
        <v>#N/A</v>
      </c>
      <c r="AR365" s="85" t="e">
        <f t="shared" si="278"/>
        <v>#N/A</v>
      </c>
      <c r="AS365" s="85" t="e">
        <f t="shared" si="279"/>
        <v>#N/A</v>
      </c>
      <c r="AT365" s="85" t="e">
        <f t="shared" si="280"/>
        <v>#N/A</v>
      </c>
      <c r="AU365" s="85" t="e">
        <f t="shared" si="289"/>
        <v>#VALUE!</v>
      </c>
      <c r="AV365" s="85" t="e">
        <f t="shared" si="290"/>
        <v>#VALUE!</v>
      </c>
      <c r="AW365" s="85" t="e">
        <f t="shared" si="291"/>
        <v>#VALUE!</v>
      </c>
      <c r="AX365" s="25" t="e">
        <f t="shared" si="292"/>
        <v>#VALUE!</v>
      </c>
      <c r="AY365" s="25">
        <f t="shared" si="253"/>
        <v>1.0169999999999999</v>
      </c>
      <c r="AZ365" s="55" t="e">
        <f t="shared" si="293"/>
        <v>#DIV/0!</v>
      </c>
    </row>
    <row r="366" spans="3:52">
      <c r="C366" s="4"/>
      <c r="D366" s="4"/>
      <c r="E366" s="4"/>
      <c r="F366" s="4"/>
      <c r="G366" s="55">
        <f t="shared" si="254"/>
        <v>-1.1208741258741391E-2</v>
      </c>
      <c r="H366" s="26"/>
      <c r="I366" s="25">
        <f>'Randament Mammo'!$I$18-4.5</f>
        <v>61.5</v>
      </c>
      <c r="J366" s="26"/>
      <c r="K366" s="25">
        <f t="shared" si="281"/>
        <v>0</v>
      </c>
      <c r="L366" s="25" t="e">
        <f>VLOOKUP(E366,'Tabele aux MGD'!B356:F366,IF(_CTF="Mo/Mo",2,IF(_CTF="Mo/Rh",3,IF(_CTF="Rh/Rh",4,5))),0)</f>
        <v>#N/A</v>
      </c>
      <c r="M366" s="25" t="e">
        <f t="shared" si="255"/>
        <v>#N/A</v>
      </c>
      <c r="N366" s="25" t="e">
        <f t="shared" si="256"/>
        <v>#N/A</v>
      </c>
      <c r="O366" s="25" t="e">
        <f t="shared" si="257"/>
        <v>#N/A</v>
      </c>
      <c r="P366" s="25" t="e">
        <f t="shared" si="258"/>
        <v>#N/A</v>
      </c>
      <c r="Q366" s="25" t="e">
        <f t="shared" si="259"/>
        <v>#N/A</v>
      </c>
      <c r="R366" s="25" t="e">
        <f t="shared" si="260"/>
        <v>#N/A</v>
      </c>
      <c r="S366" s="25" t="e">
        <f t="shared" si="261"/>
        <v>#N/A</v>
      </c>
      <c r="T366" s="25" t="e">
        <f t="shared" si="262"/>
        <v>#N/A</v>
      </c>
      <c r="U366" s="25" t="e">
        <f t="shared" si="282"/>
        <v>#VALUE!</v>
      </c>
      <c r="V366" s="25" t="e">
        <f t="shared" si="283"/>
        <v>#VALUE!</v>
      </c>
      <c r="W366" s="25" t="e">
        <f t="shared" si="284"/>
        <v>#VALUE!</v>
      </c>
      <c r="X366" s="26"/>
      <c r="Y366" s="85" t="e">
        <f t="shared" si="263"/>
        <v>#N/A</v>
      </c>
      <c r="Z366" s="85" t="e">
        <f t="shared" si="264"/>
        <v>#N/A</v>
      </c>
      <c r="AA366" s="85" t="e">
        <f t="shared" si="265"/>
        <v>#N/A</v>
      </c>
      <c r="AB366" s="85" t="e">
        <f t="shared" si="266"/>
        <v>#N/A</v>
      </c>
      <c r="AC366" s="85" t="e">
        <f t="shared" si="267"/>
        <v>#N/A</v>
      </c>
      <c r="AD366" s="85" t="e">
        <f t="shared" si="268"/>
        <v>#N/A</v>
      </c>
      <c r="AE366" s="85" t="e">
        <f t="shared" si="269"/>
        <v>#N/A</v>
      </c>
      <c r="AF366" s="85" t="e">
        <f t="shared" si="270"/>
        <v>#N/A</v>
      </c>
      <c r="AG366" s="85" t="e">
        <f t="shared" si="271"/>
        <v>#N/A</v>
      </c>
      <c r="AH366" s="85" t="e">
        <f t="shared" si="272"/>
        <v>#N/A</v>
      </c>
      <c r="AI366" s="85" t="e">
        <f t="shared" si="273"/>
        <v>#N/A</v>
      </c>
      <c r="AJ366" s="85" t="e">
        <f t="shared" si="274"/>
        <v>#N/A</v>
      </c>
      <c r="AK366" s="85" t="e">
        <f t="shared" si="285"/>
        <v>#VALUE!</v>
      </c>
      <c r="AL366" s="85" t="e">
        <f t="shared" si="286"/>
        <v>#VALUE!</v>
      </c>
      <c r="AM366" s="85" t="e">
        <f t="shared" si="287"/>
        <v>#VALUE!</v>
      </c>
      <c r="AN366" s="85" t="e">
        <f t="shared" si="288"/>
        <v>#N/A</v>
      </c>
      <c r="AO366" s="85" t="e">
        <f t="shared" si="275"/>
        <v>#N/A</v>
      </c>
      <c r="AP366" s="85" t="e">
        <f t="shared" si="276"/>
        <v>#N/A</v>
      </c>
      <c r="AQ366" s="85" t="e">
        <f t="shared" si="277"/>
        <v>#N/A</v>
      </c>
      <c r="AR366" s="85" t="e">
        <f t="shared" si="278"/>
        <v>#N/A</v>
      </c>
      <c r="AS366" s="85" t="e">
        <f t="shared" si="279"/>
        <v>#N/A</v>
      </c>
      <c r="AT366" s="85" t="e">
        <f t="shared" si="280"/>
        <v>#N/A</v>
      </c>
      <c r="AU366" s="85" t="e">
        <f t="shared" si="289"/>
        <v>#VALUE!</v>
      </c>
      <c r="AV366" s="85" t="e">
        <f t="shared" si="290"/>
        <v>#VALUE!</v>
      </c>
      <c r="AW366" s="85" t="e">
        <f t="shared" si="291"/>
        <v>#VALUE!</v>
      </c>
      <c r="AX366" s="25" t="e">
        <f t="shared" si="292"/>
        <v>#VALUE!</v>
      </c>
      <c r="AY366" s="25">
        <f t="shared" si="253"/>
        <v>1.0169999999999999</v>
      </c>
      <c r="AZ366" s="55" t="e">
        <f t="shared" si="293"/>
        <v>#DIV/0!</v>
      </c>
    </row>
    <row r="367" spans="3:52">
      <c r="C367" s="4"/>
      <c r="D367" s="4"/>
      <c r="E367" s="4"/>
      <c r="F367" s="4"/>
      <c r="G367" s="55">
        <f t="shared" si="254"/>
        <v>-1.1208741258741391E-2</v>
      </c>
      <c r="H367" s="26"/>
      <c r="I367" s="25">
        <f>'Randament Mammo'!$I$18-4.5</f>
        <v>61.5</v>
      </c>
      <c r="J367" s="26"/>
      <c r="K367" s="25">
        <f t="shared" si="281"/>
        <v>0</v>
      </c>
      <c r="L367" s="25" t="e">
        <f>VLOOKUP(E367,'Tabele aux MGD'!B357:F367,IF(_CTF="Mo/Mo",2,IF(_CTF="Mo/Rh",3,IF(_CTF="Rh/Rh",4,5))),0)</f>
        <v>#N/A</v>
      </c>
      <c r="M367" s="25" t="e">
        <f t="shared" si="255"/>
        <v>#N/A</v>
      </c>
      <c r="N367" s="25" t="e">
        <f t="shared" si="256"/>
        <v>#N/A</v>
      </c>
      <c r="O367" s="25" t="e">
        <f t="shared" si="257"/>
        <v>#N/A</v>
      </c>
      <c r="P367" s="25" t="e">
        <f t="shared" si="258"/>
        <v>#N/A</v>
      </c>
      <c r="Q367" s="25" t="e">
        <f t="shared" si="259"/>
        <v>#N/A</v>
      </c>
      <c r="R367" s="25" t="e">
        <f t="shared" si="260"/>
        <v>#N/A</v>
      </c>
      <c r="S367" s="25" t="e">
        <f t="shared" si="261"/>
        <v>#N/A</v>
      </c>
      <c r="T367" s="25" t="e">
        <f t="shared" si="262"/>
        <v>#N/A</v>
      </c>
      <c r="U367" s="25" t="e">
        <f t="shared" si="282"/>
        <v>#VALUE!</v>
      </c>
      <c r="V367" s="25" t="e">
        <f t="shared" si="283"/>
        <v>#VALUE!</v>
      </c>
      <c r="W367" s="25" t="e">
        <f t="shared" si="284"/>
        <v>#VALUE!</v>
      </c>
      <c r="X367" s="26"/>
      <c r="Y367" s="85" t="e">
        <f t="shared" si="263"/>
        <v>#N/A</v>
      </c>
      <c r="Z367" s="85" t="e">
        <f t="shared" si="264"/>
        <v>#N/A</v>
      </c>
      <c r="AA367" s="85" t="e">
        <f t="shared" si="265"/>
        <v>#N/A</v>
      </c>
      <c r="AB367" s="85" t="e">
        <f t="shared" si="266"/>
        <v>#N/A</v>
      </c>
      <c r="AC367" s="85" t="e">
        <f t="shared" si="267"/>
        <v>#N/A</v>
      </c>
      <c r="AD367" s="85" t="e">
        <f t="shared" si="268"/>
        <v>#N/A</v>
      </c>
      <c r="AE367" s="85" t="e">
        <f t="shared" si="269"/>
        <v>#N/A</v>
      </c>
      <c r="AF367" s="85" t="e">
        <f t="shared" si="270"/>
        <v>#N/A</v>
      </c>
      <c r="AG367" s="85" t="e">
        <f t="shared" si="271"/>
        <v>#N/A</v>
      </c>
      <c r="AH367" s="85" t="e">
        <f t="shared" si="272"/>
        <v>#N/A</v>
      </c>
      <c r="AI367" s="85" t="e">
        <f t="shared" si="273"/>
        <v>#N/A</v>
      </c>
      <c r="AJ367" s="85" t="e">
        <f t="shared" si="274"/>
        <v>#N/A</v>
      </c>
      <c r="AK367" s="85" t="e">
        <f t="shared" si="285"/>
        <v>#VALUE!</v>
      </c>
      <c r="AL367" s="85" t="e">
        <f t="shared" si="286"/>
        <v>#VALUE!</v>
      </c>
      <c r="AM367" s="85" t="e">
        <f t="shared" si="287"/>
        <v>#VALUE!</v>
      </c>
      <c r="AN367" s="85" t="e">
        <f t="shared" si="288"/>
        <v>#N/A</v>
      </c>
      <c r="AO367" s="85" t="e">
        <f t="shared" si="275"/>
        <v>#N/A</v>
      </c>
      <c r="AP367" s="85" t="e">
        <f t="shared" si="276"/>
        <v>#N/A</v>
      </c>
      <c r="AQ367" s="85" t="e">
        <f t="shared" si="277"/>
        <v>#N/A</v>
      </c>
      <c r="AR367" s="85" t="e">
        <f t="shared" si="278"/>
        <v>#N/A</v>
      </c>
      <c r="AS367" s="85" t="e">
        <f t="shared" si="279"/>
        <v>#N/A</v>
      </c>
      <c r="AT367" s="85" t="e">
        <f t="shared" si="280"/>
        <v>#N/A</v>
      </c>
      <c r="AU367" s="85" t="e">
        <f t="shared" si="289"/>
        <v>#VALUE!</v>
      </c>
      <c r="AV367" s="85" t="e">
        <f t="shared" si="290"/>
        <v>#VALUE!</v>
      </c>
      <c r="AW367" s="85" t="e">
        <f t="shared" si="291"/>
        <v>#VALUE!</v>
      </c>
      <c r="AX367" s="25" t="e">
        <f t="shared" si="292"/>
        <v>#VALUE!</v>
      </c>
      <c r="AY367" s="25">
        <f t="shared" si="253"/>
        <v>1.0169999999999999</v>
      </c>
      <c r="AZ367" s="55" t="e">
        <f t="shared" si="293"/>
        <v>#DIV/0!</v>
      </c>
    </row>
    <row r="368" spans="3:52">
      <c r="C368" s="4"/>
      <c r="D368" s="4"/>
      <c r="E368" s="4"/>
      <c r="F368" s="4"/>
      <c r="G368" s="55">
        <f t="shared" si="254"/>
        <v>-1.1208741258741391E-2</v>
      </c>
      <c r="H368" s="26"/>
      <c r="I368" s="25">
        <f>'Randament Mammo'!$I$18-4.5</f>
        <v>61.5</v>
      </c>
      <c r="J368" s="26"/>
      <c r="K368" s="25">
        <f t="shared" si="281"/>
        <v>0</v>
      </c>
      <c r="L368" s="25" t="e">
        <f>VLOOKUP(E368,'Tabele aux MGD'!B358:F368,IF(_CTF="Mo/Mo",2,IF(_CTF="Mo/Rh",3,IF(_CTF="Rh/Rh",4,5))),0)</f>
        <v>#N/A</v>
      </c>
      <c r="M368" s="25" t="e">
        <f t="shared" si="255"/>
        <v>#N/A</v>
      </c>
      <c r="N368" s="25" t="e">
        <f t="shared" si="256"/>
        <v>#N/A</v>
      </c>
      <c r="O368" s="25" t="e">
        <f t="shared" si="257"/>
        <v>#N/A</v>
      </c>
      <c r="P368" s="25" t="e">
        <f t="shared" si="258"/>
        <v>#N/A</v>
      </c>
      <c r="Q368" s="25" t="e">
        <f t="shared" si="259"/>
        <v>#N/A</v>
      </c>
      <c r="R368" s="25" t="e">
        <f t="shared" si="260"/>
        <v>#N/A</v>
      </c>
      <c r="S368" s="25" t="e">
        <f t="shared" si="261"/>
        <v>#N/A</v>
      </c>
      <c r="T368" s="25" t="e">
        <f t="shared" si="262"/>
        <v>#N/A</v>
      </c>
      <c r="U368" s="25" t="e">
        <f t="shared" si="282"/>
        <v>#VALUE!</v>
      </c>
      <c r="V368" s="25" t="e">
        <f t="shared" si="283"/>
        <v>#VALUE!</v>
      </c>
      <c r="W368" s="25" t="e">
        <f t="shared" si="284"/>
        <v>#VALUE!</v>
      </c>
      <c r="X368" s="26"/>
      <c r="Y368" s="85" t="e">
        <f t="shared" si="263"/>
        <v>#N/A</v>
      </c>
      <c r="Z368" s="85" t="e">
        <f t="shared" si="264"/>
        <v>#N/A</v>
      </c>
      <c r="AA368" s="85" t="e">
        <f t="shared" si="265"/>
        <v>#N/A</v>
      </c>
      <c r="AB368" s="85" t="e">
        <f t="shared" si="266"/>
        <v>#N/A</v>
      </c>
      <c r="AC368" s="85" t="e">
        <f t="shared" si="267"/>
        <v>#N/A</v>
      </c>
      <c r="AD368" s="85" t="e">
        <f t="shared" si="268"/>
        <v>#N/A</v>
      </c>
      <c r="AE368" s="85" t="e">
        <f t="shared" si="269"/>
        <v>#N/A</v>
      </c>
      <c r="AF368" s="85" t="e">
        <f t="shared" si="270"/>
        <v>#N/A</v>
      </c>
      <c r="AG368" s="85" t="e">
        <f t="shared" si="271"/>
        <v>#N/A</v>
      </c>
      <c r="AH368" s="85" t="e">
        <f t="shared" si="272"/>
        <v>#N/A</v>
      </c>
      <c r="AI368" s="85" t="e">
        <f t="shared" si="273"/>
        <v>#N/A</v>
      </c>
      <c r="AJ368" s="85" t="e">
        <f t="shared" si="274"/>
        <v>#N/A</v>
      </c>
      <c r="AK368" s="85" t="e">
        <f t="shared" si="285"/>
        <v>#VALUE!</v>
      </c>
      <c r="AL368" s="85" t="e">
        <f t="shared" si="286"/>
        <v>#VALUE!</v>
      </c>
      <c r="AM368" s="85" t="e">
        <f t="shared" si="287"/>
        <v>#VALUE!</v>
      </c>
      <c r="AN368" s="85" t="e">
        <f t="shared" si="288"/>
        <v>#N/A</v>
      </c>
      <c r="AO368" s="85" t="e">
        <f t="shared" si="275"/>
        <v>#N/A</v>
      </c>
      <c r="AP368" s="85" t="e">
        <f t="shared" si="276"/>
        <v>#N/A</v>
      </c>
      <c r="AQ368" s="85" t="e">
        <f t="shared" si="277"/>
        <v>#N/A</v>
      </c>
      <c r="AR368" s="85" t="e">
        <f t="shared" si="278"/>
        <v>#N/A</v>
      </c>
      <c r="AS368" s="85" t="e">
        <f t="shared" si="279"/>
        <v>#N/A</v>
      </c>
      <c r="AT368" s="85" t="e">
        <f t="shared" si="280"/>
        <v>#N/A</v>
      </c>
      <c r="AU368" s="85" t="e">
        <f t="shared" si="289"/>
        <v>#VALUE!</v>
      </c>
      <c r="AV368" s="85" t="e">
        <f t="shared" si="290"/>
        <v>#VALUE!</v>
      </c>
      <c r="AW368" s="85" t="e">
        <f t="shared" si="291"/>
        <v>#VALUE!</v>
      </c>
      <c r="AX368" s="25" t="e">
        <f t="shared" si="292"/>
        <v>#VALUE!</v>
      </c>
      <c r="AY368" s="25">
        <f t="shared" si="253"/>
        <v>1.0169999999999999</v>
      </c>
      <c r="AZ368" s="55" t="e">
        <f t="shared" si="293"/>
        <v>#DIV/0!</v>
      </c>
    </row>
    <row r="369" spans="3:52">
      <c r="C369" s="4"/>
      <c r="D369" s="4"/>
      <c r="E369" s="4"/>
      <c r="F369" s="4"/>
      <c r="G369" s="55">
        <f t="shared" si="254"/>
        <v>-1.1208741258741391E-2</v>
      </c>
      <c r="H369" s="26"/>
      <c r="I369" s="25">
        <f>'Randament Mammo'!$I$18-4.5</f>
        <v>61.5</v>
      </c>
      <c r="J369" s="26"/>
      <c r="K369" s="25">
        <f t="shared" si="281"/>
        <v>0</v>
      </c>
      <c r="L369" s="25" t="e">
        <f>VLOOKUP(E369,'Tabele aux MGD'!B359:F369,IF(_CTF="Mo/Mo",2,IF(_CTF="Mo/Rh",3,IF(_CTF="Rh/Rh",4,5))),0)</f>
        <v>#N/A</v>
      </c>
      <c r="M369" s="25" t="e">
        <f t="shared" si="255"/>
        <v>#N/A</v>
      </c>
      <c r="N369" s="25" t="e">
        <f t="shared" si="256"/>
        <v>#N/A</v>
      </c>
      <c r="O369" s="25" t="e">
        <f t="shared" si="257"/>
        <v>#N/A</v>
      </c>
      <c r="P369" s="25" t="e">
        <f t="shared" si="258"/>
        <v>#N/A</v>
      </c>
      <c r="Q369" s="25" t="e">
        <f t="shared" si="259"/>
        <v>#N/A</v>
      </c>
      <c r="R369" s="25" t="e">
        <f t="shared" si="260"/>
        <v>#N/A</v>
      </c>
      <c r="S369" s="25" t="e">
        <f t="shared" si="261"/>
        <v>#N/A</v>
      </c>
      <c r="T369" s="25" t="e">
        <f t="shared" si="262"/>
        <v>#N/A</v>
      </c>
      <c r="U369" s="25" t="e">
        <f t="shared" si="282"/>
        <v>#VALUE!</v>
      </c>
      <c r="V369" s="25" t="e">
        <f t="shared" si="283"/>
        <v>#VALUE!</v>
      </c>
      <c r="W369" s="25" t="e">
        <f t="shared" si="284"/>
        <v>#VALUE!</v>
      </c>
      <c r="X369" s="26"/>
      <c r="Y369" s="85" t="e">
        <f t="shared" si="263"/>
        <v>#N/A</v>
      </c>
      <c r="Z369" s="85" t="e">
        <f t="shared" si="264"/>
        <v>#N/A</v>
      </c>
      <c r="AA369" s="85" t="e">
        <f t="shared" si="265"/>
        <v>#N/A</v>
      </c>
      <c r="AB369" s="85" t="e">
        <f t="shared" si="266"/>
        <v>#N/A</v>
      </c>
      <c r="AC369" s="85" t="e">
        <f t="shared" si="267"/>
        <v>#N/A</v>
      </c>
      <c r="AD369" s="85" t="e">
        <f t="shared" si="268"/>
        <v>#N/A</v>
      </c>
      <c r="AE369" s="85" t="e">
        <f t="shared" si="269"/>
        <v>#N/A</v>
      </c>
      <c r="AF369" s="85" t="e">
        <f t="shared" si="270"/>
        <v>#N/A</v>
      </c>
      <c r="AG369" s="85" t="e">
        <f t="shared" si="271"/>
        <v>#N/A</v>
      </c>
      <c r="AH369" s="85" t="e">
        <f t="shared" si="272"/>
        <v>#N/A</v>
      </c>
      <c r="AI369" s="85" t="e">
        <f t="shared" si="273"/>
        <v>#N/A</v>
      </c>
      <c r="AJ369" s="85" t="e">
        <f t="shared" si="274"/>
        <v>#N/A</v>
      </c>
      <c r="AK369" s="85" t="e">
        <f t="shared" si="285"/>
        <v>#VALUE!</v>
      </c>
      <c r="AL369" s="85" t="e">
        <f t="shared" si="286"/>
        <v>#VALUE!</v>
      </c>
      <c r="AM369" s="85" t="e">
        <f t="shared" si="287"/>
        <v>#VALUE!</v>
      </c>
      <c r="AN369" s="85" t="e">
        <f t="shared" si="288"/>
        <v>#N/A</v>
      </c>
      <c r="AO369" s="85" t="e">
        <f t="shared" si="275"/>
        <v>#N/A</v>
      </c>
      <c r="AP369" s="85" t="e">
        <f t="shared" si="276"/>
        <v>#N/A</v>
      </c>
      <c r="AQ369" s="85" t="e">
        <f t="shared" si="277"/>
        <v>#N/A</v>
      </c>
      <c r="AR369" s="85" t="e">
        <f t="shared" si="278"/>
        <v>#N/A</v>
      </c>
      <c r="AS369" s="85" t="e">
        <f t="shared" si="279"/>
        <v>#N/A</v>
      </c>
      <c r="AT369" s="85" t="e">
        <f t="shared" si="280"/>
        <v>#N/A</v>
      </c>
      <c r="AU369" s="85" t="e">
        <f t="shared" si="289"/>
        <v>#VALUE!</v>
      </c>
      <c r="AV369" s="85" t="e">
        <f t="shared" si="290"/>
        <v>#VALUE!</v>
      </c>
      <c r="AW369" s="85" t="e">
        <f t="shared" si="291"/>
        <v>#VALUE!</v>
      </c>
      <c r="AX369" s="25" t="e">
        <f t="shared" si="292"/>
        <v>#VALUE!</v>
      </c>
      <c r="AY369" s="25">
        <f t="shared" si="253"/>
        <v>1.0169999999999999</v>
      </c>
      <c r="AZ369" s="55" t="e">
        <f t="shared" si="293"/>
        <v>#DIV/0!</v>
      </c>
    </row>
    <row r="370" spans="3:52">
      <c r="C370" s="4"/>
      <c r="D370" s="4"/>
      <c r="E370" s="4"/>
      <c r="F370" s="4"/>
      <c r="G370" s="55">
        <f t="shared" si="254"/>
        <v>-1.1208741258741391E-2</v>
      </c>
      <c r="H370" s="26"/>
      <c r="I370" s="25">
        <f>'Randament Mammo'!$I$18-4.5</f>
        <v>61.5</v>
      </c>
      <c r="J370" s="26"/>
      <c r="K370" s="25">
        <f t="shared" si="281"/>
        <v>0</v>
      </c>
      <c r="L370" s="25" t="e">
        <f>VLOOKUP(E370,'Tabele aux MGD'!B360:F370,IF(_CTF="Mo/Mo",2,IF(_CTF="Mo/Rh",3,IF(_CTF="Rh/Rh",4,5))),0)</f>
        <v>#N/A</v>
      </c>
      <c r="M370" s="25" t="e">
        <f t="shared" si="255"/>
        <v>#N/A</v>
      </c>
      <c r="N370" s="25" t="e">
        <f t="shared" si="256"/>
        <v>#N/A</v>
      </c>
      <c r="O370" s="25" t="e">
        <f t="shared" si="257"/>
        <v>#N/A</v>
      </c>
      <c r="P370" s="25" t="e">
        <f t="shared" si="258"/>
        <v>#N/A</v>
      </c>
      <c r="Q370" s="25" t="e">
        <f t="shared" si="259"/>
        <v>#N/A</v>
      </c>
      <c r="R370" s="25" t="e">
        <f t="shared" si="260"/>
        <v>#N/A</v>
      </c>
      <c r="S370" s="25" t="e">
        <f t="shared" si="261"/>
        <v>#N/A</v>
      </c>
      <c r="T370" s="25" t="e">
        <f t="shared" si="262"/>
        <v>#N/A</v>
      </c>
      <c r="U370" s="25" t="e">
        <f t="shared" si="282"/>
        <v>#VALUE!</v>
      </c>
      <c r="V370" s="25" t="e">
        <f t="shared" si="283"/>
        <v>#VALUE!</v>
      </c>
      <c r="W370" s="25" t="e">
        <f t="shared" si="284"/>
        <v>#VALUE!</v>
      </c>
      <c r="X370" s="26"/>
      <c r="Y370" s="85" t="e">
        <f t="shared" si="263"/>
        <v>#N/A</v>
      </c>
      <c r="Z370" s="85" t="e">
        <f t="shared" si="264"/>
        <v>#N/A</v>
      </c>
      <c r="AA370" s="85" t="e">
        <f t="shared" si="265"/>
        <v>#N/A</v>
      </c>
      <c r="AB370" s="85" t="e">
        <f t="shared" si="266"/>
        <v>#N/A</v>
      </c>
      <c r="AC370" s="85" t="e">
        <f t="shared" si="267"/>
        <v>#N/A</v>
      </c>
      <c r="AD370" s="85" t="e">
        <f t="shared" si="268"/>
        <v>#N/A</v>
      </c>
      <c r="AE370" s="85" t="e">
        <f t="shared" si="269"/>
        <v>#N/A</v>
      </c>
      <c r="AF370" s="85" t="e">
        <f t="shared" si="270"/>
        <v>#N/A</v>
      </c>
      <c r="AG370" s="85" t="e">
        <f t="shared" si="271"/>
        <v>#N/A</v>
      </c>
      <c r="AH370" s="85" t="e">
        <f t="shared" si="272"/>
        <v>#N/A</v>
      </c>
      <c r="AI370" s="85" t="e">
        <f t="shared" si="273"/>
        <v>#N/A</v>
      </c>
      <c r="AJ370" s="85" t="e">
        <f t="shared" si="274"/>
        <v>#N/A</v>
      </c>
      <c r="AK370" s="85" t="e">
        <f t="shared" si="285"/>
        <v>#VALUE!</v>
      </c>
      <c r="AL370" s="85" t="e">
        <f t="shared" si="286"/>
        <v>#VALUE!</v>
      </c>
      <c r="AM370" s="85" t="e">
        <f t="shared" si="287"/>
        <v>#VALUE!</v>
      </c>
      <c r="AN370" s="85" t="e">
        <f t="shared" si="288"/>
        <v>#N/A</v>
      </c>
      <c r="AO370" s="85" t="e">
        <f t="shared" si="275"/>
        <v>#N/A</v>
      </c>
      <c r="AP370" s="85" t="e">
        <f t="shared" si="276"/>
        <v>#N/A</v>
      </c>
      <c r="AQ370" s="85" t="e">
        <f t="shared" si="277"/>
        <v>#N/A</v>
      </c>
      <c r="AR370" s="85" t="e">
        <f t="shared" si="278"/>
        <v>#N/A</v>
      </c>
      <c r="AS370" s="85" t="e">
        <f t="shared" si="279"/>
        <v>#N/A</v>
      </c>
      <c r="AT370" s="85" t="e">
        <f t="shared" si="280"/>
        <v>#N/A</v>
      </c>
      <c r="AU370" s="85" t="e">
        <f t="shared" si="289"/>
        <v>#VALUE!</v>
      </c>
      <c r="AV370" s="85" t="e">
        <f t="shared" si="290"/>
        <v>#VALUE!</v>
      </c>
      <c r="AW370" s="85" t="e">
        <f t="shared" si="291"/>
        <v>#VALUE!</v>
      </c>
      <c r="AX370" s="25" t="e">
        <f t="shared" si="292"/>
        <v>#VALUE!</v>
      </c>
      <c r="AY370" s="25">
        <f t="shared" si="253"/>
        <v>1.0169999999999999</v>
      </c>
      <c r="AZ370" s="55" t="e">
        <f t="shared" si="293"/>
        <v>#DIV/0!</v>
      </c>
    </row>
    <row r="371" spans="3:52">
      <c r="C371" s="4"/>
      <c r="D371" s="4"/>
      <c r="E371" s="4"/>
      <c r="F371" s="4"/>
      <c r="G371" s="55">
        <f t="shared" si="254"/>
        <v>-1.1208741258741391E-2</v>
      </c>
      <c r="H371" s="26"/>
      <c r="I371" s="25">
        <f>'Randament Mammo'!$I$18-4.5</f>
        <v>61.5</v>
      </c>
      <c r="J371" s="26"/>
      <c r="K371" s="25">
        <f t="shared" si="281"/>
        <v>0</v>
      </c>
      <c r="L371" s="25" t="e">
        <f>VLOOKUP(E371,'Tabele aux MGD'!B361:F371,IF(_CTF="Mo/Mo",2,IF(_CTF="Mo/Rh",3,IF(_CTF="Rh/Rh",4,5))),0)</f>
        <v>#N/A</v>
      </c>
      <c r="M371" s="25" t="e">
        <f t="shared" si="255"/>
        <v>#N/A</v>
      </c>
      <c r="N371" s="25" t="e">
        <f t="shared" si="256"/>
        <v>#N/A</v>
      </c>
      <c r="O371" s="25" t="e">
        <f t="shared" si="257"/>
        <v>#N/A</v>
      </c>
      <c r="P371" s="25" t="e">
        <f t="shared" si="258"/>
        <v>#N/A</v>
      </c>
      <c r="Q371" s="25" t="e">
        <f t="shared" si="259"/>
        <v>#N/A</v>
      </c>
      <c r="R371" s="25" t="e">
        <f t="shared" si="260"/>
        <v>#N/A</v>
      </c>
      <c r="S371" s="25" t="e">
        <f t="shared" si="261"/>
        <v>#N/A</v>
      </c>
      <c r="T371" s="25" t="e">
        <f t="shared" si="262"/>
        <v>#N/A</v>
      </c>
      <c r="U371" s="25" t="e">
        <f t="shared" si="282"/>
        <v>#VALUE!</v>
      </c>
      <c r="V371" s="25" t="e">
        <f t="shared" si="283"/>
        <v>#VALUE!</v>
      </c>
      <c r="W371" s="25" t="e">
        <f t="shared" si="284"/>
        <v>#VALUE!</v>
      </c>
      <c r="X371" s="26"/>
      <c r="Y371" s="85" t="e">
        <f t="shared" si="263"/>
        <v>#N/A</v>
      </c>
      <c r="Z371" s="85" t="e">
        <f t="shared" si="264"/>
        <v>#N/A</v>
      </c>
      <c r="AA371" s="85" t="e">
        <f t="shared" si="265"/>
        <v>#N/A</v>
      </c>
      <c r="AB371" s="85" t="e">
        <f t="shared" si="266"/>
        <v>#N/A</v>
      </c>
      <c r="AC371" s="85" t="e">
        <f t="shared" si="267"/>
        <v>#N/A</v>
      </c>
      <c r="AD371" s="85" t="e">
        <f t="shared" si="268"/>
        <v>#N/A</v>
      </c>
      <c r="AE371" s="85" t="e">
        <f t="shared" si="269"/>
        <v>#N/A</v>
      </c>
      <c r="AF371" s="85" t="e">
        <f t="shared" si="270"/>
        <v>#N/A</v>
      </c>
      <c r="AG371" s="85" t="e">
        <f t="shared" si="271"/>
        <v>#N/A</v>
      </c>
      <c r="AH371" s="85" t="e">
        <f t="shared" si="272"/>
        <v>#N/A</v>
      </c>
      <c r="AI371" s="85" t="e">
        <f t="shared" si="273"/>
        <v>#N/A</v>
      </c>
      <c r="AJ371" s="85" t="e">
        <f t="shared" si="274"/>
        <v>#N/A</v>
      </c>
      <c r="AK371" s="85" t="e">
        <f t="shared" si="285"/>
        <v>#VALUE!</v>
      </c>
      <c r="AL371" s="85" t="e">
        <f t="shared" si="286"/>
        <v>#VALUE!</v>
      </c>
      <c r="AM371" s="85" t="e">
        <f t="shared" si="287"/>
        <v>#VALUE!</v>
      </c>
      <c r="AN371" s="85" t="e">
        <f t="shared" si="288"/>
        <v>#N/A</v>
      </c>
      <c r="AO371" s="85" t="e">
        <f t="shared" si="275"/>
        <v>#N/A</v>
      </c>
      <c r="AP371" s="85" t="e">
        <f t="shared" si="276"/>
        <v>#N/A</v>
      </c>
      <c r="AQ371" s="85" t="e">
        <f t="shared" si="277"/>
        <v>#N/A</v>
      </c>
      <c r="AR371" s="85" t="e">
        <f t="shared" si="278"/>
        <v>#N/A</v>
      </c>
      <c r="AS371" s="85" t="e">
        <f t="shared" si="279"/>
        <v>#N/A</v>
      </c>
      <c r="AT371" s="85" t="e">
        <f t="shared" si="280"/>
        <v>#N/A</v>
      </c>
      <c r="AU371" s="85" t="e">
        <f t="shared" si="289"/>
        <v>#VALUE!</v>
      </c>
      <c r="AV371" s="85" t="e">
        <f t="shared" si="290"/>
        <v>#VALUE!</v>
      </c>
      <c r="AW371" s="85" t="e">
        <f t="shared" si="291"/>
        <v>#VALUE!</v>
      </c>
      <c r="AX371" s="25" t="e">
        <f t="shared" si="292"/>
        <v>#VALUE!</v>
      </c>
      <c r="AY371" s="25">
        <f t="shared" si="253"/>
        <v>1.0169999999999999</v>
      </c>
      <c r="AZ371" s="55" t="e">
        <f t="shared" si="293"/>
        <v>#DIV/0!</v>
      </c>
    </row>
    <row r="372" spans="3:52">
      <c r="C372" s="4"/>
      <c r="D372" s="4"/>
      <c r="E372" s="4"/>
      <c r="F372" s="4"/>
      <c r="G372" s="55">
        <f t="shared" si="254"/>
        <v>-1.1208741258741391E-2</v>
      </c>
      <c r="H372" s="26"/>
      <c r="I372" s="25">
        <f>'Randament Mammo'!$I$18-4.5</f>
        <v>61.5</v>
      </c>
      <c r="J372" s="26"/>
      <c r="K372" s="25">
        <f t="shared" si="281"/>
        <v>0</v>
      </c>
      <c r="L372" s="25" t="e">
        <f>VLOOKUP(E372,'Tabele aux MGD'!B362:F372,IF(_CTF="Mo/Mo",2,IF(_CTF="Mo/Rh",3,IF(_CTF="Rh/Rh",4,5))),0)</f>
        <v>#N/A</v>
      </c>
      <c r="M372" s="25" t="e">
        <f t="shared" si="255"/>
        <v>#N/A</v>
      </c>
      <c r="N372" s="25" t="e">
        <f t="shared" si="256"/>
        <v>#N/A</v>
      </c>
      <c r="O372" s="25" t="e">
        <f t="shared" si="257"/>
        <v>#N/A</v>
      </c>
      <c r="P372" s="25" t="e">
        <f t="shared" si="258"/>
        <v>#N/A</v>
      </c>
      <c r="Q372" s="25" t="e">
        <f t="shared" si="259"/>
        <v>#N/A</v>
      </c>
      <c r="R372" s="25" t="e">
        <f t="shared" si="260"/>
        <v>#N/A</v>
      </c>
      <c r="S372" s="25" t="e">
        <f t="shared" si="261"/>
        <v>#N/A</v>
      </c>
      <c r="T372" s="25" t="e">
        <f t="shared" si="262"/>
        <v>#N/A</v>
      </c>
      <c r="U372" s="25" t="e">
        <f t="shared" si="282"/>
        <v>#VALUE!</v>
      </c>
      <c r="V372" s="25" t="e">
        <f t="shared" si="283"/>
        <v>#VALUE!</v>
      </c>
      <c r="W372" s="25" t="e">
        <f t="shared" si="284"/>
        <v>#VALUE!</v>
      </c>
      <c r="X372" s="26"/>
      <c r="Y372" s="85" t="e">
        <f t="shared" si="263"/>
        <v>#N/A</v>
      </c>
      <c r="Z372" s="85" t="e">
        <f t="shared" si="264"/>
        <v>#N/A</v>
      </c>
      <c r="AA372" s="85" t="e">
        <f t="shared" si="265"/>
        <v>#N/A</v>
      </c>
      <c r="AB372" s="85" t="e">
        <f t="shared" si="266"/>
        <v>#N/A</v>
      </c>
      <c r="AC372" s="85" t="e">
        <f t="shared" si="267"/>
        <v>#N/A</v>
      </c>
      <c r="AD372" s="85" t="e">
        <f t="shared" si="268"/>
        <v>#N/A</v>
      </c>
      <c r="AE372" s="85" t="e">
        <f t="shared" si="269"/>
        <v>#N/A</v>
      </c>
      <c r="AF372" s="85" t="e">
        <f t="shared" si="270"/>
        <v>#N/A</v>
      </c>
      <c r="AG372" s="85" t="e">
        <f t="shared" si="271"/>
        <v>#N/A</v>
      </c>
      <c r="AH372" s="85" t="e">
        <f t="shared" si="272"/>
        <v>#N/A</v>
      </c>
      <c r="AI372" s="85" t="e">
        <f t="shared" si="273"/>
        <v>#N/A</v>
      </c>
      <c r="AJ372" s="85" t="e">
        <f t="shared" si="274"/>
        <v>#N/A</v>
      </c>
      <c r="AK372" s="85" t="e">
        <f t="shared" si="285"/>
        <v>#VALUE!</v>
      </c>
      <c r="AL372" s="85" t="e">
        <f t="shared" si="286"/>
        <v>#VALUE!</v>
      </c>
      <c r="AM372" s="85" t="e">
        <f t="shared" si="287"/>
        <v>#VALUE!</v>
      </c>
      <c r="AN372" s="85" t="e">
        <f t="shared" si="288"/>
        <v>#N/A</v>
      </c>
      <c r="AO372" s="85" t="e">
        <f t="shared" si="275"/>
        <v>#N/A</v>
      </c>
      <c r="AP372" s="85" t="e">
        <f t="shared" si="276"/>
        <v>#N/A</v>
      </c>
      <c r="AQ372" s="85" t="e">
        <f t="shared" si="277"/>
        <v>#N/A</v>
      </c>
      <c r="AR372" s="85" t="e">
        <f t="shared" si="278"/>
        <v>#N/A</v>
      </c>
      <c r="AS372" s="85" t="e">
        <f t="shared" si="279"/>
        <v>#N/A</v>
      </c>
      <c r="AT372" s="85" t="e">
        <f t="shared" si="280"/>
        <v>#N/A</v>
      </c>
      <c r="AU372" s="85" t="e">
        <f t="shared" si="289"/>
        <v>#VALUE!</v>
      </c>
      <c r="AV372" s="85" t="e">
        <f t="shared" si="290"/>
        <v>#VALUE!</v>
      </c>
      <c r="AW372" s="85" t="e">
        <f t="shared" si="291"/>
        <v>#VALUE!</v>
      </c>
      <c r="AX372" s="25" t="e">
        <f t="shared" si="292"/>
        <v>#VALUE!</v>
      </c>
      <c r="AY372" s="25">
        <f t="shared" si="253"/>
        <v>1.0169999999999999</v>
      </c>
      <c r="AZ372" s="55" t="e">
        <f t="shared" si="293"/>
        <v>#DIV/0!</v>
      </c>
    </row>
    <row r="373" spans="3:52">
      <c r="C373" s="4"/>
      <c r="D373" s="4"/>
      <c r="E373" s="4"/>
      <c r="F373" s="4"/>
      <c r="G373" s="55">
        <f t="shared" si="254"/>
        <v>-1.1208741258741391E-2</v>
      </c>
      <c r="H373" s="26"/>
      <c r="I373" s="25">
        <f>'Randament Mammo'!$I$18-4.5</f>
        <v>61.5</v>
      </c>
      <c r="J373" s="26"/>
      <c r="K373" s="25">
        <f t="shared" si="281"/>
        <v>0</v>
      </c>
      <c r="L373" s="25" t="e">
        <f>VLOOKUP(E373,'Tabele aux MGD'!B363:F373,IF(_CTF="Mo/Mo",2,IF(_CTF="Mo/Rh",3,IF(_CTF="Rh/Rh",4,5))),0)</f>
        <v>#N/A</v>
      </c>
      <c r="M373" s="25" t="e">
        <f t="shared" si="255"/>
        <v>#N/A</v>
      </c>
      <c r="N373" s="25" t="e">
        <f t="shared" si="256"/>
        <v>#N/A</v>
      </c>
      <c r="O373" s="25" t="e">
        <f t="shared" si="257"/>
        <v>#N/A</v>
      </c>
      <c r="P373" s="25" t="e">
        <f t="shared" si="258"/>
        <v>#N/A</v>
      </c>
      <c r="Q373" s="25" t="e">
        <f t="shared" si="259"/>
        <v>#N/A</v>
      </c>
      <c r="R373" s="25" t="e">
        <f t="shared" si="260"/>
        <v>#N/A</v>
      </c>
      <c r="S373" s="25" t="e">
        <f t="shared" si="261"/>
        <v>#N/A</v>
      </c>
      <c r="T373" s="25" t="e">
        <f t="shared" si="262"/>
        <v>#N/A</v>
      </c>
      <c r="U373" s="25" t="e">
        <f t="shared" si="282"/>
        <v>#VALUE!</v>
      </c>
      <c r="V373" s="25" t="e">
        <f t="shared" si="283"/>
        <v>#VALUE!</v>
      </c>
      <c r="W373" s="25" t="e">
        <f t="shared" si="284"/>
        <v>#VALUE!</v>
      </c>
      <c r="X373" s="26"/>
      <c r="Y373" s="85" t="e">
        <f t="shared" si="263"/>
        <v>#N/A</v>
      </c>
      <c r="Z373" s="85" t="e">
        <f t="shared" si="264"/>
        <v>#N/A</v>
      </c>
      <c r="AA373" s="85" t="e">
        <f t="shared" si="265"/>
        <v>#N/A</v>
      </c>
      <c r="AB373" s="85" t="e">
        <f t="shared" si="266"/>
        <v>#N/A</v>
      </c>
      <c r="AC373" s="85" t="e">
        <f t="shared" si="267"/>
        <v>#N/A</v>
      </c>
      <c r="AD373" s="85" t="e">
        <f t="shared" si="268"/>
        <v>#N/A</v>
      </c>
      <c r="AE373" s="85" t="e">
        <f t="shared" si="269"/>
        <v>#N/A</v>
      </c>
      <c r="AF373" s="85" t="e">
        <f t="shared" si="270"/>
        <v>#N/A</v>
      </c>
      <c r="AG373" s="85" t="e">
        <f t="shared" si="271"/>
        <v>#N/A</v>
      </c>
      <c r="AH373" s="85" t="e">
        <f t="shared" si="272"/>
        <v>#N/A</v>
      </c>
      <c r="AI373" s="85" t="e">
        <f t="shared" si="273"/>
        <v>#N/A</v>
      </c>
      <c r="AJ373" s="85" t="e">
        <f t="shared" si="274"/>
        <v>#N/A</v>
      </c>
      <c r="AK373" s="85" t="e">
        <f t="shared" si="285"/>
        <v>#VALUE!</v>
      </c>
      <c r="AL373" s="85" t="e">
        <f t="shared" si="286"/>
        <v>#VALUE!</v>
      </c>
      <c r="AM373" s="85" t="e">
        <f t="shared" si="287"/>
        <v>#VALUE!</v>
      </c>
      <c r="AN373" s="85" t="e">
        <f t="shared" si="288"/>
        <v>#N/A</v>
      </c>
      <c r="AO373" s="85" t="e">
        <f t="shared" si="275"/>
        <v>#N/A</v>
      </c>
      <c r="AP373" s="85" t="e">
        <f t="shared" si="276"/>
        <v>#N/A</v>
      </c>
      <c r="AQ373" s="85" t="e">
        <f t="shared" si="277"/>
        <v>#N/A</v>
      </c>
      <c r="AR373" s="85" t="e">
        <f t="shared" si="278"/>
        <v>#N/A</v>
      </c>
      <c r="AS373" s="85" t="e">
        <f t="shared" si="279"/>
        <v>#N/A</v>
      </c>
      <c r="AT373" s="85" t="e">
        <f t="shared" si="280"/>
        <v>#N/A</v>
      </c>
      <c r="AU373" s="85" t="e">
        <f t="shared" si="289"/>
        <v>#VALUE!</v>
      </c>
      <c r="AV373" s="85" t="e">
        <f t="shared" si="290"/>
        <v>#VALUE!</v>
      </c>
      <c r="AW373" s="85" t="e">
        <f t="shared" si="291"/>
        <v>#VALUE!</v>
      </c>
      <c r="AX373" s="25" t="e">
        <f t="shared" si="292"/>
        <v>#VALUE!</v>
      </c>
      <c r="AY373" s="25">
        <f t="shared" si="253"/>
        <v>1.0169999999999999</v>
      </c>
      <c r="AZ373" s="55" t="e">
        <f t="shared" si="293"/>
        <v>#DIV/0!</v>
      </c>
    </row>
    <row r="374" spans="3:52">
      <c r="C374" s="4"/>
      <c r="D374" s="4"/>
      <c r="E374" s="4"/>
      <c r="F374" s="4"/>
      <c r="G374" s="55">
        <f t="shared" si="254"/>
        <v>-1.1208741258741391E-2</v>
      </c>
      <c r="H374" s="26"/>
      <c r="I374" s="25">
        <f>'Randament Mammo'!$I$18-4.5</f>
        <v>61.5</v>
      </c>
      <c r="J374" s="26"/>
      <c r="K374" s="25">
        <f t="shared" si="281"/>
        <v>0</v>
      </c>
      <c r="L374" s="25" t="e">
        <f>VLOOKUP(E374,'Tabele aux MGD'!B364:F374,IF(_CTF="Mo/Mo",2,IF(_CTF="Mo/Rh",3,IF(_CTF="Rh/Rh",4,5))),0)</f>
        <v>#N/A</v>
      </c>
      <c r="M374" s="25" t="e">
        <f t="shared" si="255"/>
        <v>#N/A</v>
      </c>
      <c r="N374" s="25" t="e">
        <f t="shared" si="256"/>
        <v>#N/A</v>
      </c>
      <c r="O374" s="25" t="e">
        <f t="shared" si="257"/>
        <v>#N/A</v>
      </c>
      <c r="P374" s="25" t="e">
        <f t="shared" si="258"/>
        <v>#N/A</v>
      </c>
      <c r="Q374" s="25" t="e">
        <f t="shared" si="259"/>
        <v>#N/A</v>
      </c>
      <c r="R374" s="25" t="e">
        <f t="shared" si="260"/>
        <v>#N/A</v>
      </c>
      <c r="S374" s="25" t="e">
        <f t="shared" si="261"/>
        <v>#N/A</v>
      </c>
      <c r="T374" s="25" t="e">
        <f t="shared" si="262"/>
        <v>#N/A</v>
      </c>
      <c r="U374" s="25" t="e">
        <f t="shared" si="282"/>
        <v>#VALUE!</v>
      </c>
      <c r="V374" s="25" t="e">
        <f t="shared" si="283"/>
        <v>#VALUE!</v>
      </c>
      <c r="W374" s="25" t="e">
        <f t="shared" si="284"/>
        <v>#VALUE!</v>
      </c>
      <c r="X374" s="26"/>
      <c r="Y374" s="85" t="e">
        <f t="shared" si="263"/>
        <v>#N/A</v>
      </c>
      <c r="Z374" s="85" t="e">
        <f t="shared" si="264"/>
        <v>#N/A</v>
      </c>
      <c r="AA374" s="85" t="e">
        <f t="shared" si="265"/>
        <v>#N/A</v>
      </c>
      <c r="AB374" s="85" t="e">
        <f t="shared" si="266"/>
        <v>#N/A</v>
      </c>
      <c r="AC374" s="85" t="e">
        <f t="shared" si="267"/>
        <v>#N/A</v>
      </c>
      <c r="AD374" s="85" t="e">
        <f t="shared" si="268"/>
        <v>#N/A</v>
      </c>
      <c r="AE374" s="85" t="e">
        <f t="shared" si="269"/>
        <v>#N/A</v>
      </c>
      <c r="AF374" s="85" t="e">
        <f t="shared" si="270"/>
        <v>#N/A</v>
      </c>
      <c r="AG374" s="85" t="e">
        <f t="shared" si="271"/>
        <v>#N/A</v>
      </c>
      <c r="AH374" s="85" t="e">
        <f t="shared" si="272"/>
        <v>#N/A</v>
      </c>
      <c r="AI374" s="85" t="e">
        <f t="shared" si="273"/>
        <v>#N/A</v>
      </c>
      <c r="AJ374" s="85" t="e">
        <f t="shared" si="274"/>
        <v>#N/A</v>
      </c>
      <c r="AK374" s="85" t="e">
        <f t="shared" si="285"/>
        <v>#VALUE!</v>
      </c>
      <c r="AL374" s="85" t="e">
        <f t="shared" si="286"/>
        <v>#VALUE!</v>
      </c>
      <c r="AM374" s="85" t="e">
        <f t="shared" si="287"/>
        <v>#VALUE!</v>
      </c>
      <c r="AN374" s="85" t="e">
        <f t="shared" si="288"/>
        <v>#N/A</v>
      </c>
      <c r="AO374" s="85" t="e">
        <f t="shared" si="275"/>
        <v>#N/A</v>
      </c>
      <c r="AP374" s="85" t="e">
        <f t="shared" si="276"/>
        <v>#N/A</v>
      </c>
      <c r="AQ374" s="85" t="e">
        <f t="shared" si="277"/>
        <v>#N/A</v>
      </c>
      <c r="AR374" s="85" t="e">
        <f t="shared" si="278"/>
        <v>#N/A</v>
      </c>
      <c r="AS374" s="85" t="e">
        <f t="shared" si="279"/>
        <v>#N/A</v>
      </c>
      <c r="AT374" s="85" t="e">
        <f t="shared" si="280"/>
        <v>#N/A</v>
      </c>
      <c r="AU374" s="85" t="e">
        <f t="shared" si="289"/>
        <v>#VALUE!</v>
      </c>
      <c r="AV374" s="85" t="e">
        <f t="shared" si="290"/>
        <v>#VALUE!</v>
      </c>
      <c r="AW374" s="85" t="e">
        <f t="shared" si="291"/>
        <v>#VALUE!</v>
      </c>
      <c r="AX374" s="25" t="e">
        <f t="shared" si="292"/>
        <v>#VALUE!</v>
      </c>
      <c r="AY374" s="25">
        <f t="shared" si="253"/>
        <v>1.0169999999999999</v>
      </c>
      <c r="AZ374" s="55" t="e">
        <f t="shared" si="293"/>
        <v>#DIV/0!</v>
      </c>
    </row>
    <row r="375" spans="3:52">
      <c r="C375" s="4"/>
      <c r="D375" s="4"/>
      <c r="E375" s="4"/>
      <c r="F375" s="4"/>
      <c r="G375" s="55">
        <f t="shared" si="254"/>
        <v>-1.1208741258741391E-2</v>
      </c>
      <c r="H375" s="26"/>
      <c r="I375" s="25">
        <f>'Randament Mammo'!$I$18-4.5</f>
        <v>61.5</v>
      </c>
      <c r="J375" s="26"/>
      <c r="K375" s="25">
        <f t="shared" si="281"/>
        <v>0</v>
      </c>
      <c r="L375" s="25" t="e">
        <f>VLOOKUP(E375,'Tabele aux MGD'!B365:F375,IF(_CTF="Mo/Mo",2,IF(_CTF="Mo/Rh",3,IF(_CTF="Rh/Rh",4,5))),0)</f>
        <v>#N/A</v>
      </c>
      <c r="M375" s="25" t="e">
        <f t="shared" si="255"/>
        <v>#N/A</v>
      </c>
      <c r="N375" s="25" t="e">
        <f t="shared" si="256"/>
        <v>#N/A</v>
      </c>
      <c r="O375" s="25" t="e">
        <f t="shared" si="257"/>
        <v>#N/A</v>
      </c>
      <c r="P375" s="25" t="e">
        <f t="shared" si="258"/>
        <v>#N/A</v>
      </c>
      <c r="Q375" s="25" t="e">
        <f t="shared" si="259"/>
        <v>#N/A</v>
      </c>
      <c r="R375" s="25" t="e">
        <f t="shared" si="260"/>
        <v>#N/A</v>
      </c>
      <c r="S375" s="25" t="e">
        <f t="shared" si="261"/>
        <v>#N/A</v>
      </c>
      <c r="T375" s="25" t="e">
        <f t="shared" si="262"/>
        <v>#N/A</v>
      </c>
      <c r="U375" s="25" t="e">
        <f t="shared" si="282"/>
        <v>#VALUE!</v>
      </c>
      <c r="V375" s="25" t="e">
        <f t="shared" si="283"/>
        <v>#VALUE!</v>
      </c>
      <c r="W375" s="25" t="e">
        <f t="shared" si="284"/>
        <v>#VALUE!</v>
      </c>
      <c r="X375" s="26"/>
      <c r="Y375" s="85" t="e">
        <f t="shared" si="263"/>
        <v>#N/A</v>
      </c>
      <c r="Z375" s="85" t="e">
        <f t="shared" si="264"/>
        <v>#N/A</v>
      </c>
      <c r="AA375" s="85" t="e">
        <f t="shared" si="265"/>
        <v>#N/A</v>
      </c>
      <c r="AB375" s="85" t="e">
        <f t="shared" si="266"/>
        <v>#N/A</v>
      </c>
      <c r="AC375" s="85" t="e">
        <f t="shared" si="267"/>
        <v>#N/A</v>
      </c>
      <c r="AD375" s="85" t="e">
        <f t="shared" si="268"/>
        <v>#N/A</v>
      </c>
      <c r="AE375" s="85" t="e">
        <f t="shared" si="269"/>
        <v>#N/A</v>
      </c>
      <c r="AF375" s="85" t="e">
        <f t="shared" si="270"/>
        <v>#N/A</v>
      </c>
      <c r="AG375" s="85" t="e">
        <f t="shared" si="271"/>
        <v>#N/A</v>
      </c>
      <c r="AH375" s="85" t="e">
        <f t="shared" si="272"/>
        <v>#N/A</v>
      </c>
      <c r="AI375" s="85" t="e">
        <f t="shared" si="273"/>
        <v>#N/A</v>
      </c>
      <c r="AJ375" s="85" t="e">
        <f t="shared" si="274"/>
        <v>#N/A</v>
      </c>
      <c r="AK375" s="85" t="e">
        <f t="shared" si="285"/>
        <v>#VALUE!</v>
      </c>
      <c r="AL375" s="85" t="e">
        <f t="shared" si="286"/>
        <v>#VALUE!</v>
      </c>
      <c r="AM375" s="85" t="e">
        <f t="shared" si="287"/>
        <v>#VALUE!</v>
      </c>
      <c r="AN375" s="85" t="e">
        <f t="shared" si="288"/>
        <v>#N/A</v>
      </c>
      <c r="AO375" s="85" t="e">
        <f t="shared" si="275"/>
        <v>#N/A</v>
      </c>
      <c r="AP375" s="85" t="e">
        <f t="shared" si="276"/>
        <v>#N/A</v>
      </c>
      <c r="AQ375" s="85" t="e">
        <f t="shared" si="277"/>
        <v>#N/A</v>
      </c>
      <c r="AR375" s="85" t="e">
        <f t="shared" si="278"/>
        <v>#N/A</v>
      </c>
      <c r="AS375" s="85" t="e">
        <f t="shared" si="279"/>
        <v>#N/A</v>
      </c>
      <c r="AT375" s="85" t="e">
        <f t="shared" si="280"/>
        <v>#N/A</v>
      </c>
      <c r="AU375" s="85" t="e">
        <f t="shared" si="289"/>
        <v>#VALUE!</v>
      </c>
      <c r="AV375" s="85" t="e">
        <f t="shared" si="290"/>
        <v>#VALUE!</v>
      </c>
      <c r="AW375" s="85" t="e">
        <f t="shared" si="291"/>
        <v>#VALUE!</v>
      </c>
      <c r="AX375" s="25" t="e">
        <f t="shared" si="292"/>
        <v>#VALUE!</v>
      </c>
      <c r="AY375" s="25">
        <f t="shared" si="253"/>
        <v>1.0169999999999999</v>
      </c>
      <c r="AZ375" s="55" t="e">
        <f t="shared" si="293"/>
        <v>#DIV/0!</v>
      </c>
    </row>
    <row r="376" spans="3:52">
      <c r="C376" s="4"/>
      <c r="D376" s="4"/>
      <c r="E376" s="4"/>
      <c r="F376" s="4"/>
      <c r="G376" s="55">
        <f t="shared" si="254"/>
        <v>-1.1208741258741391E-2</v>
      </c>
      <c r="H376" s="26"/>
      <c r="I376" s="25">
        <f>'Randament Mammo'!$I$18-4.5</f>
        <v>61.5</v>
      </c>
      <c r="J376" s="26"/>
      <c r="K376" s="25">
        <f t="shared" si="281"/>
        <v>0</v>
      </c>
      <c r="L376" s="25" t="e">
        <f>VLOOKUP(E376,'Tabele aux MGD'!B366:F376,IF(_CTF="Mo/Mo",2,IF(_CTF="Mo/Rh",3,IF(_CTF="Rh/Rh",4,5))),0)</f>
        <v>#N/A</v>
      </c>
      <c r="M376" s="25" t="e">
        <f t="shared" si="255"/>
        <v>#N/A</v>
      </c>
      <c r="N376" s="25" t="e">
        <f t="shared" si="256"/>
        <v>#N/A</v>
      </c>
      <c r="O376" s="25" t="e">
        <f t="shared" si="257"/>
        <v>#N/A</v>
      </c>
      <c r="P376" s="25" t="e">
        <f t="shared" si="258"/>
        <v>#N/A</v>
      </c>
      <c r="Q376" s="25" t="e">
        <f t="shared" si="259"/>
        <v>#N/A</v>
      </c>
      <c r="R376" s="25" t="e">
        <f t="shared" si="260"/>
        <v>#N/A</v>
      </c>
      <c r="S376" s="25" t="e">
        <f t="shared" si="261"/>
        <v>#N/A</v>
      </c>
      <c r="T376" s="25" t="e">
        <f t="shared" si="262"/>
        <v>#N/A</v>
      </c>
      <c r="U376" s="25" t="e">
        <f t="shared" si="282"/>
        <v>#VALUE!</v>
      </c>
      <c r="V376" s="25" t="e">
        <f t="shared" si="283"/>
        <v>#VALUE!</v>
      </c>
      <c r="W376" s="25" t="e">
        <f t="shared" si="284"/>
        <v>#VALUE!</v>
      </c>
      <c r="X376" s="26"/>
      <c r="Y376" s="85" t="e">
        <f t="shared" si="263"/>
        <v>#N/A</v>
      </c>
      <c r="Z376" s="85" t="e">
        <f t="shared" si="264"/>
        <v>#N/A</v>
      </c>
      <c r="AA376" s="85" t="e">
        <f t="shared" si="265"/>
        <v>#N/A</v>
      </c>
      <c r="AB376" s="85" t="e">
        <f t="shared" si="266"/>
        <v>#N/A</v>
      </c>
      <c r="AC376" s="85" t="e">
        <f t="shared" si="267"/>
        <v>#N/A</v>
      </c>
      <c r="AD376" s="85" t="e">
        <f t="shared" si="268"/>
        <v>#N/A</v>
      </c>
      <c r="AE376" s="85" t="e">
        <f t="shared" si="269"/>
        <v>#N/A</v>
      </c>
      <c r="AF376" s="85" t="e">
        <f t="shared" si="270"/>
        <v>#N/A</v>
      </c>
      <c r="AG376" s="85" t="e">
        <f t="shared" si="271"/>
        <v>#N/A</v>
      </c>
      <c r="AH376" s="85" t="e">
        <f t="shared" si="272"/>
        <v>#N/A</v>
      </c>
      <c r="AI376" s="85" t="e">
        <f t="shared" si="273"/>
        <v>#N/A</v>
      </c>
      <c r="AJ376" s="85" t="e">
        <f t="shared" si="274"/>
        <v>#N/A</v>
      </c>
      <c r="AK376" s="85" t="e">
        <f t="shared" si="285"/>
        <v>#VALUE!</v>
      </c>
      <c r="AL376" s="85" t="e">
        <f t="shared" si="286"/>
        <v>#VALUE!</v>
      </c>
      <c r="AM376" s="85" t="e">
        <f t="shared" si="287"/>
        <v>#VALUE!</v>
      </c>
      <c r="AN376" s="85" t="e">
        <f t="shared" si="288"/>
        <v>#N/A</v>
      </c>
      <c r="AO376" s="85" t="e">
        <f t="shared" si="275"/>
        <v>#N/A</v>
      </c>
      <c r="AP376" s="85" t="e">
        <f t="shared" si="276"/>
        <v>#N/A</v>
      </c>
      <c r="AQ376" s="85" t="e">
        <f t="shared" si="277"/>
        <v>#N/A</v>
      </c>
      <c r="AR376" s="85" t="e">
        <f t="shared" si="278"/>
        <v>#N/A</v>
      </c>
      <c r="AS376" s="85" t="e">
        <f t="shared" si="279"/>
        <v>#N/A</v>
      </c>
      <c r="AT376" s="85" t="e">
        <f t="shared" si="280"/>
        <v>#N/A</v>
      </c>
      <c r="AU376" s="85" t="e">
        <f t="shared" si="289"/>
        <v>#VALUE!</v>
      </c>
      <c r="AV376" s="85" t="e">
        <f t="shared" si="290"/>
        <v>#VALUE!</v>
      </c>
      <c r="AW376" s="85" t="e">
        <f t="shared" si="291"/>
        <v>#VALUE!</v>
      </c>
      <c r="AX376" s="25" t="e">
        <f t="shared" si="292"/>
        <v>#VALUE!</v>
      </c>
      <c r="AY376" s="25">
        <f t="shared" si="253"/>
        <v>1.0169999999999999</v>
      </c>
      <c r="AZ376" s="55" t="e">
        <f t="shared" si="293"/>
        <v>#DIV/0!</v>
      </c>
    </row>
    <row r="377" spans="3:52">
      <c r="C377" s="4"/>
      <c r="D377" s="4"/>
      <c r="E377" s="4"/>
      <c r="F377" s="4"/>
      <c r="G377" s="55">
        <f t="shared" si="254"/>
        <v>-1.1208741258741391E-2</v>
      </c>
      <c r="H377" s="26"/>
      <c r="I377" s="25">
        <f>'Randament Mammo'!$I$18-4.5</f>
        <v>61.5</v>
      </c>
      <c r="J377" s="26"/>
      <c r="K377" s="25">
        <f t="shared" si="281"/>
        <v>0</v>
      </c>
      <c r="L377" s="25" t="e">
        <f>VLOOKUP(E377,'Tabele aux MGD'!B367:F377,IF(_CTF="Mo/Mo",2,IF(_CTF="Mo/Rh",3,IF(_CTF="Rh/Rh",4,5))),0)</f>
        <v>#N/A</v>
      </c>
      <c r="M377" s="25" t="e">
        <f t="shared" si="255"/>
        <v>#N/A</v>
      </c>
      <c r="N377" s="25" t="e">
        <f t="shared" si="256"/>
        <v>#N/A</v>
      </c>
      <c r="O377" s="25" t="e">
        <f t="shared" si="257"/>
        <v>#N/A</v>
      </c>
      <c r="P377" s="25" t="e">
        <f t="shared" si="258"/>
        <v>#N/A</v>
      </c>
      <c r="Q377" s="25" t="e">
        <f t="shared" si="259"/>
        <v>#N/A</v>
      </c>
      <c r="R377" s="25" t="e">
        <f t="shared" si="260"/>
        <v>#N/A</v>
      </c>
      <c r="S377" s="25" t="e">
        <f t="shared" si="261"/>
        <v>#N/A</v>
      </c>
      <c r="T377" s="25" t="e">
        <f t="shared" si="262"/>
        <v>#N/A</v>
      </c>
      <c r="U377" s="25" t="e">
        <f t="shared" si="282"/>
        <v>#VALUE!</v>
      </c>
      <c r="V377" s="25" t="e">
        <f t="shared" si="283"/>
        <v>#VALUE!</v>
      </c>
      <c r="W377" s="25" t="e">
        <f t="shared" si="284"/>
        <v>#VALUE!</v>
      </c>
      <c r="X377" s="26"/>
      <c r="Y377" s="85" t="e">
        <f t="shared" si="263"/>
        <v>#N/A</v>
      </c>
      <c r="Z377" s="85" t="e">
        <f t="shared" si="264"/>
        <v>#N/A</v>
      </c>
      <c r="AA377" s="85" t="e">
        <f t="shared" si="265"/>
        <v>#N/A</v>
      </c>
      <c r="AB377" s="85" t="e">
        <f t="shared" si="266"/>
        <v>#N/A</v>
      </c>
      <c r="AC377" s="85" t="e">
        <f t="shared" si="267"/>
        <v>#N/A</v>
      </c>
      <c r="AD377" s="85" t="e">
        <f t="shared" si="268"/>
        <v>#N/A</v>
      </c>
      <c r="AE377" s="85" t="e">
        <f t="shared" si="269"/>
        <v>#N/A</v>
      </c>
      <c r="AF377" s="85" t="e">
        <f t="shared" si="270"/>
        <v>#N/A</v>
      </c>
      <c r="AG377" s="85" t="e">
        <f t="shared" si="271"/>
        <v>#N/A</v>
      </c>
      <c r="AH377" s="85" t="e">
        <f t="shared" si="272"/>
        <v>#N/A</v>
      </c>
      <c r="AI377" s="85" t="e">
        <f t="shared" si="273"/>
        <v>#N/A</v>
      </c>
      <c r="AJ377" s="85" t="e">
        <f t="shared" si="274"/>
        <v>#N/A</v>
      </c>
      <c r="AK377" s="85" t="e">
        <f t="shared" si="285"/>
        <v>#VALUE!</v>
      </c>
      <c r="AL377" s="85" t="e">
        <f t="shared" si="286"/>
        <v>#VALUE!</v>
      </c>
      <c r="AM377" s="85" t="e">
        <f t="shared" si="287"/>
        <v>#VALUE!</v>
      </c>
      <c r="AN377" s="85" t="e">
        <f t="shared" si="288"/>
        <v>#N/A</v>
      </c>
      <c r="AO377" s="85" t="e">
        <f t="shared" si="275"/>
        <v>#N/A</v>
      </c>
      <c r="AP377" s="85" t="e">
        <f t="shared" si="276"/>
        <v>#N/A</v>
      </c>
      <c r="AQ377" s="85" t="e">
        <f t="shared" si="277"/>
        <v>#N/A</v>
      </c>
      <c r="AR377" s="85" t="e">
        <f t="shared" si="278"/>
        <v>#N/A</v>
      </c>
      <c r="AS377" s="85" t="e">
        <f t="shared" si="279"/>
        <v>#N/A</v>
      </c>
      <c r="AT377" s="85" t="e">
        <f t="shared" si="280"/>
        <v>#N/A</v>
      </c>
      <c r="AU377" s="85" t="e">
        <f t="shared" si="289"/>
        <v>#VALUE!</v>
      </c>
      <c r="AV377" s="85" t="e">
        <f t="shared" si="290"/>
        <v>#VALUE!</v>
      </c>
      <c r="AW377" s="85" t="e">
        <f t="shared" si="291"/>
        <v>#VALUE!</v>
      </c>
      <c r="AX377" s="25" t="e">
        <f t="shared" si="292"/>
        <v>#VALUE!</v>
      </c>
      <c r="AY377" s="25">
        <f t="shared" si="253"/>
        <v>1.0169999999999999</v>
      </c>
      <c r="AZ377" s="55" t="e">
        <f t="shared" si="293"/>
        <v>#DIV/0!</v>
      </c>
    </row>
    <row r="378" spans="3:52">
      <c r="C378" s="4"/>
      <c r="D378" s="4"/>
      <c r="E378" s="4"/>
      <c r="F378" s="4"/>
      <c r="G378" s="55">
        <f t="shared" si="254"/>
        <v>-1.1208741258741391E-2</v>
      </c>
      <c r="H378" s="26"/>
      <c r="I378" s="25">
        <f>'Randament Mammo'!$I$18-4.5</f>
        <v>61.5</v>
      </c>
      <c r="J378" s="26"/>
      <c r="K378" s="25">
        <f t="shared" si="281"/>
        <v>0</v>
      </c>
      <c r="L378" s="25" t="e">
        <f>VLOOKUP(E378,'Tabele aux MGD'!B368:F378,IF(_CTF="Mo/Mo",2,IF(_CTF="Mo/Rh",3,IF(_CTF="Rh/Rh",4,5))),0)</f>
        <v>#N/A</v>
      </c>
      <c r="M378" s="25" t="e">
        <f t="shared" si="255"/>
        <v>#N/A</v>
      </c>
      <c r="N378" s="25" t="e">
        <f t="shared" si="256"/>
        <v>#N/A</v>
      </c>
      <c r="O378" s="25" t="e">
        <f t="shared" si="257"/>
        <v>#N/A</v>
      </c>
      <c r="P378" s="25" t="e">
        <f t="shared" si="258"/>
        <v>#N/A</v>
      </c>
      <c r="Q378" s="25" t="e">
        <f t="shared" si="259"/>
        <v>#N/A</v>
      </c>
      <c r="R378" s="25" t="e">
        <f t="shared" si="260"/>
        <v>#N/A</v>
      </c>
      <c r="S378" s="25" t="e">
        <f t="shared" si="261"/>
        <v>#N/A</v>
      </c>
      <c r="T378" s="25" t="e">
        <f t="shared" si="262"/>
        <v>#N/A</v>
      </c>
      <c r="U378" s="25" t="e">
        <f t="shared" si="282"/>
        <v>#VALUE!</v>
      </c>
      <c r="V378" s="25" t="e">
        <f t="shared" si="283"/>
        <v>#VALUE!</v>
      </c>
      <c r="W378" s="25" t="e">
        <f t="shared" si="284"/>
        <v>#VALUE!</v>
      </c>
      <c r="X378" s="26"/>
      <c r="Y378" s="85" t="e">
        <f t="shared" si="263"/>
        <v>#N/A</v>
      </c>
      <c r="Z378" s="85" t="e">
        <f t="shared" si="264"/>
        <v>#N/A</v>
      </c>
      <c r="AA378" s="85" t="e">
        <f t="shared" si="265"/>
        <v>#N/A</v>
      </c>
      <c r="AB378" s="85" t="e">
        <f t="shared" si="266"/>
        <v>#N/A</v>
      </c>
      <c r="AC378" s="85" t="e">
        <f t="shared" si="267"/>
        <v>#N/A</v>
      </c>
      <c r="AD378" s="85" t="e">
        <f t="shared" si="268"/>
        <v>#N/A</v>
      </c>
      <c r="AE378" s="85" t="e">
        <f t="shared" si="269"/>
        <v>#N/A</v>
      </c>
      <c r="AF378" s="85" t="e">
        <f t="shared" si="270"/>
        <v>#N/A</v>
      </c>
      <c r="AG378" s="85" t="e">
        <f t="shared" si="271"/>
        <v>#N/A</v>
      </c>
      <c r="AH378" s="85" t="e">
        <f t="shared" si="272"/>
        <v>#N/A</v>
      </c>
      <c r="AI378" s="85" t="e">
        <f t="shared" si="273"/>
        <v>#N/A</v>
      </c>
      <c r="AJ378" s="85" t="e">
        <f t="shared" si="274"/>
        <v>#N/A</v>
      </c>
      <c r="AK378" s="85" t="e">
        <f t="shared" si="285"/>
        <v>#VALUE!</v>
      </c>
      <c r="AL378" s="85" t="e">
        <f t="shared" si="286"/>
        <v>#VALUE!</v>
      </c>
      <c r="AM378" s="85" t="e">
        <f t="shared" si="287"/>
        <v>#VALUE!</v>
      </c>
      <c r="AN378" s="85" t="e">
        <f t="shared" si="288"/>
        <v>#N/A</v>
      </c>
      <c r="AO378" s="85" t="e">
        <f t="shared" si="275"/>
        <v>#N/A</v>
      </c>
      <c r="AP378" s="85" t="e">
        <f t="shared" si="276"/>
        <v>#N/A</v>
      </c>
      <c r="AQ378" s="85" t="e">
        <f t="shared" si="277"/>
        <v>#N/A</v>
      </c>
      <c r="AR378" s="85" t="e">
        <f t="shared" si="278"/>
        <v>#N/A</v>
      </c>
      <c r="AS378" s="85" t="e">
        <f t="shared" si="279"/>
        <v>#N/A</v>
      </c>
      <c r="AT378" s="85" t="e">
        <f t="shared" si="280"/>
        <v>#N/A</v>
      </c>
      <c r="AU378" s="85" t="e">
        <f t="shared" si="289"/>
        <v>#VALUE!</v>
      </c>
      <c r="AV378" s="85" t="e">
        <f t="shared" si="290"/>
        <v>#VALUE!</v>
      </c>
      <c r="AW378" s="85" t="e">
        <f t="shared" si="291"/>
        <v>#VALUE!</v>
      </c>
      <c r="AX378" s="25" t="e">
        <f t="shared" si="292"/>
        <v>#VALUE!</v>
      </c>
      <c r="AY378" s="25">
        <f t="shared" si="253"/>
        <v>1.0169999999999999</v>
      </c>
      <c r="AZ378" s="55" t="e">
        <f t="shared" si="293"/>
        <v>#DIV/0!</v>
      </c>
    </row>
    <row r="379" spans="3:52">
      <c r="C379" s="4"/>
      <c r="D379" s="4"/>
      <c r="E379" s="4"/>
      <c r="F379" s="4"/>
      <c r="G379" s="55">
        <f t="shared" si="254"/>
        <v>-1.1208741258741391E-2</v>
      </c>
      <c r="H379" s="26"/>
      <c r="I379" s="25">
        <f>'Randament Mammo'!$I$18-4.5</f>
        <v>61.5</v>
      </c>
      <c r="J379" s="26"/>
      <c r="K379" s="25">
        <f t="shared" si="281"/>
        <v>0</v>
      </c>
      <c r="L379" s="25" t="e">
        <f>VLOOKUP(E379,'Tabele aux MGD'!B369:F379,IF(_CTF="Mo/Mo",2,IF(_CTF="Mo/Rh",3,IF(_CTF="Rh/Rh",4,5))),0)</f>
        <v>#N/A</v>
      </c>
      <c r="M379" s="25" t="e">
        <f t="shared" si="255"/>
        <v>#N/A</v>
      </c>
      <c r="N379" s="25" t="e">
        <f t="shared" si="256"/>
        <v>#N/A</v>
      </c>
      <c r="O379" s="25" t="e">
        <f t="shared" si="257"/>
        <v>#N/A</v>
      </c>
      <c r="P379" s="25" t="e">
        <f t="shared" si="258"/>
        <v>#N/A</v>
      </c>
      <c r="Q379" s="25" t="e">
        <f t="shared" si="259"/>
        <v>#N/A</v>
      </c>
      <c r="R379" s="25" t="e">
        <f t="shared" si="260"/>
        <v>#N/A</v>
      </c>
      <c r="S379" s="25" t="e">
        <f t="shared" si="261"/>
        <v>#N/A</v>
      </c>
      <c r="T379" s="25" t="e">
        <f t="shared" si="262"/>
        <v>#N/A</v>
      </c>
      <c r="U379" s="25" t="e">
        <f t="shared" si="282"/>
        <v>#VALUE!</v>
      </c>
      <c r="V379" s="25" t="e">
        <f t="shared" si="283"/>
        <v>#VALUE!</v>
      </c>
      <c r="W379" s="25" t="e">
        <f t="shared" si="284"/>
        <v>#VALUE!</v>
      </c>
      <c r="X379" s="26"/>
      <c r="Y379" s="85" t="e">
        <f t="shared" si="263"/>
        <v>#N/A</v>
      </c>
      <c r="Z379" s="85" t="e">
        <f t="shared" si="264"/>
        <v>#N/A</v>
      </c>
      <c r="AA379" s="85" t="e">
        <f t="shared" si="265"/>
        <v>#N/A</v>
      </c>
      <c r="AB379" s="85" t="e">
        <f t="shared" si="266"/>
        <v>#N/A</v>
      </c>
      <c r="AC379" s="85" t="e">
        <f t="shared" si="267"/>
        <v>#N/A</v>
      </c>
      <c r="AD379" s="85" t="e">
        <f t="shared" si="268"/>
        <v>#N/A</v>
      </c>
      <c r="AE379" s="85" t="e">
        <f t="shared" si="269"/>
        <v>#N/A</v>
      </c>
      <c r="AF379" s="85" t="e">
        <f t="shared" si="270"/>
        <v>#N/A</v>
      </c>
      <c r="AG379" s="85" t="e">
        <f t="shared" si="271"/>
        <v>#N/A</v>
      </c>
      <c r="AH379" s="85" t="e">
        <f t="shared" si="272"/>
        <v>#N/A</v>
      </c>
      <c r="AI379" s="85" t="e">
        <f t="shared" si="273"/>
        <v>#N/A</v>
      </c>
      <c r="AJ379" s="85" t="e">
        <f t="shared" si="274"/>
        <v>#N/A</v>
      </c>
      <c r="AK379" s="85" t="e">
        <f t="shared" si="285"/>
        <v>#VALUE!</v>
      </c>
      <c r="AL379" s="85" t="e">
        <f t="shared" si="286"/>
        <v>#VALUE!</v>
      </c>
      <c r="AM379" s="85" t="e">
        <f t="shared" si="287"/>
        <v>#VALUE!</v>
      </c>
      <c r="AN379" s="85" t="e">
        <f t="shared" si="288"/>
        <v>#N/A</v>
      </c>
      <c r="AO379" s="85" t="e">
        <f t="shared" si="275"/>
        <v>#N/A</v>
      </c>
      <c r="AP379" s="85" t="e">
        <f t="shared" si="276"/>
        <v>#N/A</v>
      </c>
      <c r="AQ379" s="85" t="e">
        <f t="shared" si="277"/>
        <v>#N/A</v>
      </c>
      <c r="AR379" s="85" t="e">
        <f t="shared" si="278"/>
        <v>#N/A</v>
      </c>
      <c r="AS379" s="85" t="e">
        <f t="shared" si="279"/>
        <v>#N/A</v>
      </c>
      <c r="AT379" s="85" t="e">
        <f t="shared" si="280"/>
        <v>#N/A</v>
      </c>
      <c r="AU379" s="85" t="e">
        <f t="shared" si="289"/>
        <v>#VALUE!</v>
      </c>
      <c r="AV379" s="85" t="e">
        <f t="shared" si="290"/>
        <v>#VALUE!</v>
      </c>
      <c r="AW379" s="85" t="e">
        <f t="shared" si="291"/>
        <v>#VALUE!</v>
      </c>
      <c r="AX379" s="25" t="e">
        <f t="shared" si="292"/>
        <v>#VALUE!</v>
      </c>
      <c r="AY379" s="25">
        <f t="shared" si="253"/>
        <v>1.0169999999999999</v>
      </c>
      <c r="AZ379" s="55" t="e">
        <f t="shared" si="293"/>
        <v>#DIV/0!</v>
      </c>
    </row>
    <row r="380" spans="3:52">
      <c r="C380" s="4"/>
      <c r="D380" s="4"/>
      <c r="E380" s="4"/>
      <c r="F380" s="4"/>
      <c r="G380" s="55">
        <f t="shared" si="254"/>
        <v>-1.1208741258741391E-2</v>
      </c>
      <c r="H380" s="26"/>
      <c r="I380" s="25">
        <f>'Randament Mammo'!$I$18-4.5</f>
        <v>61.5</v>
      </c>
      <c r="J380" s="26"/>
      <c r="K380" s="25">
        <f t="shared" si="281"/>
        <v>0</v>
      </c>
      <c r="L380" s="25" t="e">
        <f>VLOOKUP(E380,'Tabele aux MGD'!B370:F380,IF(_CTF="Mo/Mo",2,IF(_CTF="Mo/Rh",3,IF(_CTF="Rh/Rh",4,5))),0)</f>
        <v>#N/A</v>
      </c>
      <c r="M380" s="25" t="e">
        <f t="shared" si="255"/>
        <v>#N/A</v>
      </c>
      <c r="N380" s="25" t="e">
        <f t="shared" si="256"/>
        <v>#N/A</v>
      </c>
      <c r="O380" s="25" t="e">
        <f t="shared" si="257"/>
        <v>#N/A</v>
      </c>
      <c r="P380" s="25" t="e">
        <f t="shared" si="258"/>
        <v>#N/A</v>
      </c>
      <c r="Q380" s="25" t="e">
        <f t="shared" si="259"/>
        <v>#N/A</v>
      </c>
      <c r="R380" s="25" t="e">
        <f t="shared" si="260"/>
        <v>#N/A</v>
      </c>
      <c r="S380" s="25" t="e">
        <f t="shared" si="261"/>
        <v>#N/A</v>
      </c>
      <c r="T380" s="25" t="e">
        <f t="shared" si="262"/>
        <v>#N/A</v>
      </c>
      <c r="U380" s="25" t="e">
        <f t="shared" si="282"/>
        <v>#VALUE!</v>
      </c>
      <c r="V380" s="25" t="e">
        <f t="shared" si="283"/>
        <v>#VALUE!</v>
      </c>
      <c r="W380" s="25" t="e">
        <f t="shared" si="284"/>
        <v>#VALUE!</v>
      </c>
      <c r="X380" s="26"/>
      <c r="Y380" s="85" t="e">
        <f t="shared" si="263"/>
        <v>#N/A</v>
      </c>
      <c r="Z380" s="85" t="e">
        <f t="shared" si="264"/>
        <v>#N/A</v>
      </c>
      <c r="AA380" s="85" t="e">
        <f t="shared" si="265"/>
        <v>#N/A</v>
      </c>
      <c r="AB380" s="85" t="e">
        <f t="shared" si="266"/>
        <v>#N/A</v>
      </c>
      <c r="AC380" s="85" t="e">
        <f t="shared" si="267"/>
        <v>#N/A</v>
      </c>
      <c r="AD380" s="85" t="e">
        <f t="shared" si="268"/>
        <v>#N/A</v>
      </c>
      <c r="AE380" s="85" t="e">
        <f t="shared" si="269"/>
        <v>#N/A</v>
      </c>
      <c r="AF380" s="85" t="e">
        <f t="shared" si="270"/>
        <v>#N/A</v>
      </c>
      <c r="AG380" s="85" t="e">
        <f t="shared" si="271"/>
        <v>#N/A</v>
      </c>
      <c r="AH380" s="85" t="e">
        <f t="shared" si="272"/>
        <v>#N/A</v>
      </c>
      <c r="AI380" s="85" t="e">
        <f t="shared" si="273"/>
        <v>#N/A</v>
      </c>
      <c r="AJ380" s="85" t="e">
        <f t="shared" si="274"/>
        <v>#N/A</v>
      </c>
      <c r="AK380" s="85" t="e">
        <f t="shared" si="285"/>
        <v>#VALUE!</v>
      </c>
      <c r="AL380" s="85" t="e">
        <f t="shared" si="286"/>
        <v>#VALUE!</v>
      </c>
      <c r="AM380" s="85" t="e">
        <f t="shared" si="287"/>
        <v>#VALUE!</v>
      </c>
      <c r="AN380" s="85" t="e">
        <f t="shared" si="288"/>
        <v>#N/A</v>
      </c>
      <c r="AO380" s="85" t="e">
        <f t="shared" si="275"/>
        <v>#N/A</v>
      </c>
      <c r="AP380" s="85" t="e">
        <f t="shared" si="276"/>
        <v>#N/A</v>
      </c>
      <c r="AQ380" s="85" t="e">
        <f t="shared" si="277"/>
        <v>#N/A</v>
      </c>
      <c r="AR380" s="85" t="e">
        <f t="shared" si="278"/>
        <v>#N/A</v>
      </c>
      <c r="AS380" s="85" t="e">
        <f t="shared" si="279"/>
        <v>#N/A</v>
      </c>
      <c r="AT380" s="85" t="e">
        <f t="shared" si="280"/>
        <v>#N/A</v>
      </c>
      <c r="AU380" s="85" t="e">
        <f t="shared" si="289"/>
        <v>#VALUE!</v>
      </c>
      <c r="AV380" s="85" t="e">
        <f t="shared" si="290"/>
        <v>#VALUE!</v>
      </c>
      <c r="AW380" s="85" t="e">
        <f t="shared" si="291"/>
        <v>#VALUE!</v>
      </c>
      <c r="AX380" s="25" t="e">
        <f t="shared" si="292"/>
        <v>#VALUE!</v>
      </c>
      <c r="AY380" s="25">
        <f t="shared" si="253"/>
        <v>1.0169999999999999</v>
      </c>
      <c r="AZ380" s="55" t="e">
        <f t="shared" si="293"/>
        <v>#DIV/0!</v>
      </c>
    </row>
    <row r="381" spans="3:52">
      <c r="C381" s="4"/>
      <c r="D381" s="4"/>
      <c r="E381" s="4"/>
      <c r="F381" s="4"/>
      <c r="G381" s="55">
        <f t="shared" si="254"/>
        <v>-1.1208741258741391E-2</v>
      </c>
      <c r="H381" s="26"/>
      <c r="I381" s="25">
        <f>'Randament Mammo'!$I$18-4.5</f>
        <v>61.5</v>
      </c>
      <c r="J381" s="26"/>
      <c r="K381" s="25">
        <f t="shared" si="281"/>
        <v>0</v>
      </c>
      <c r="L381" s="25" t="e">
        <f>VLOOKUP(E381,'Tabele aux MGD'!B371:F381,IF(_CTF="Mo/Mo",2,IF(_CTF="Mo/Rh",3,IF(_CTF="Rh/Rh",4,5))),0)</f>
        <v>#N/A</v>
      </c>
      <c r="M381" s="25" t="e">
        <f t="shared" si="255"/>
        <v>#N/A</v>
      </c>
      <c r="N381" s="25" t="e">
        <f t="shared" si="256"/>
        <v>#N/A</v>
      </c>
      <c r="O381" s="25" t="e">
        <f t="shared" si="257"/>
        <v>#N/A</v>
      </c>
      <c r="P381" s="25" t="e">
        <f t="shared" si="258"/>
        <v>#N/A</v>
      </c>
      <c r="Q381" s="25" t="e">
        <f t="shared" si="259"/>
        <v>#N/A</v>
      </c>
      <c r="R381" s="25" t="e">
        <f t="shared" si="260"/>
        <v>#N/A</v>
      </c>
      <c r="S381" s="25" t="e">
        <f t="shared" si="261"/>
        <v>#N/A</v>
      </c>
      <c r="T381" s="25" t="e">
        <f t="shared" si="262"/>
        <v>#N/A</v>
      </c>
      <c r="U381" s="25" t="e">
        <f t="shared" si="282"/>
        <v>#VALUE!</v>
      </c>
      <c r="V381" s="25" t="e">
        <f t="shared" si="283"/>
        <v>#VALUE!</v>
      </c>
      <c r="W381" s="25" t="e">
        <f t="shared" si="284"/>
        <v>#VALUE!</v>
      </c>
      <c r="X381" s="26"/>
      <c r="Y381" s="85" t="e">
        <f t="shared" si="263"/>
        <v>#N/A</v>
      </c>
      <c r="Z381" s="85" t="e">
        <f t="shared" si="264"/>
        <v>#N/A</v>
      </c>
      <c r="AA381" s="85" t="e">
        <f t="shared" si="265"/>
        <v>#N/A</v>
      </c>
      <c r="AB381" s="85" t="e">
        <f t="shared" si="266"/>
        <v>#N/A</v>
      </c>
      <c r="AC381" s="85" t="e">
        <f t="shared" si="267"/>
        <v>#N/A</v>
      </c>
      <c r="AD381" s="85" t="e">
        <f t="shared" si="268"/>
        <v>#N/A</v>
      </c>
      <c r="AE381" s="85" t="e">
        <f t="shared" si="269"/>
        <v>#N/A</v>
      </c>
      <c r="AF381" s="85" t="e">
        <f t="shared" si="270"/>
        <v>#N/A</v>
      </c>
      <c r="AG381" s="85" t="e">
        <f t="shared" si="271"/>
        <v>#N/A</v>
      </c>
      <c r="AH381" s="85" t="e">
        <f t="shared" si="272"/>
        <v>#N/A</v>
      </c>
      <c r="AI381" s="85" t="e">
        <f t="shared" si="273"/>
        <v>#N/A</v>
      </c>
      <c r="AJ381" s="85" t="e">
        <f t="shared" si="274"/>
        <v>#N/A</v>
      </c>
      <c r="AK381" s="85" t="e">
        <f t="shared" si="285"/>
        <v>#VALUE!</v>
      </c>
      <c r="AL381" s="85" t="e">
        <f t="shared" si="286"/>
        <v>#VALUE!</v>
      </c>
      <c r="AM381" s="85" t="e">
        <f t="shared" si="287"/>
        <v>#VALUE!</v>
      </c>
      <c r="AN381" s="85" t="e">
        <f t="shared" si="288"/>
        <v>#N/A</v>
      </c>
      <c r="AO381" s="85" t="e">
        <f t="shared" si="275"/>
        <v>#N/A</v>
      </c>
      <c r="AP381" s="85" t="e">
        <f t="shared" si="276"/>
        <v>#N/A</v>
      </c>
      <c r="AQ381" s="85" t="e">
        <f t="shared" si="277"/>
        <v>#N/A</v>
      </c>
      <c r="AR381" s="85" t="e">
        <f t="shared" si="278"/>
        <v>#N/A</v>
      </c>
      <c r="AS381" s="85" t="e">
        <f t="shared" si="279"/>
        <v>#N/A</v>
      </c>
      <c r="AT381" s="85" t="e">
        <f t="shared" si="280"/>
        <v>#N/A</v>
      </c>
      <c r="AU381" s="85" t="e">
        <f t="shared" si="289"/>
        <v>#VALUE!</v>
      </c>
      <c r="AV381" s="85" t="e">
        <f t="shared" si="290"/>
        <v>#VALUE!</v>
      </c>
      <c r="AW381" s="85" t="e">
        <f t="shared" si="291"/>
        <v>#VALUE!</v>
      </c>
      <c r="AX381" s="25" t="e">
        <f t="shared" si="292"/>
        <v>#VALUE!</v>
      </c>
      <c r="AY381" s="25">
        <f t="shared" si="253"/>
        <v>1.0169999999999999</v>
      </c>
      <c r="AZ381" s="55" t="e">
        <f t="shared" si="293"/>
        <v>#DIV/0!</v>
      </c>
    </row>
    <row r="382" spans="3:52">
      <c r="C382" s="4"/>
      <c r="D382" s="4"/>
      <c r="E382" s="4"/>
      <c r="F382" s="4"/>
      <c r="G382" s="55">
        <f t="shared" si="254"/>
        <v>-1.1208741258741391E-2</v>
      </c>
      <c r="H382" s="26"/>
      <c r="I382" s="25">
        <f>'Randament Mammo'!$I$18-4.5</f>
        <v>61.5</v>
      </c>
      <c r="J382" s="26"/>
      <c r="K382" s="25">
        <f t="shared" si="281"/>
        <v>0</v>
      </c>
      <c r="L382" s="25" t="e">
        <f>VLOOKUP(E382,'Tabele aux MGD'!B372:F382,IF(_CTF="Mo/Mo",2,IF(_CTF="Mo/Rh",3,IF(_CTF="Rh/Rh",4,5))),0)</f>
        <v>#N/A</v>
      </c>
      <c r="M382" s="25" t="e">
        <f t="shared" si="255"/>
        <v>#N/A</v>
      </c>
      <c r="N382" s="25" t="e">
        <f t="shared" si="256"/>
        <v>#N/A</v>
      </c>
      <c r="O382" s="25" t="e">
        <f t="shared" si="257"/>
        <v>#N/A</v>
      </c>
      <c r="P382" s="25" t="e">
        <f t="shared" si="258"/>
        <v>#N/A</v>
      </c>
      <c r="Q382" s="25" t="e">
        <f t="shared" si="259"/>
        <v>#N/A</v>
      </c>
      <c r="R382" s="25" t="e">
        <f t="shared" si="260"/>
        <v>#N/A</v>
      </c>
      <c r="S382" s="25" t="e">
        <f t="shared" si="261"/>
        <v>#N/A</v>
      </c>
      <c r="T382" s="25" t="e">
        <f t="shared" si="262"/>
        <v>#N/A</v>
      </c>
      <c r="U382" s="25" t="e">
        <f t="shared" si="282"/>
        <v>#VALUE!</v>
      </c>
      <c r="V382" s="25" t="e">
        <f t="shared" si="283"/>
        <v>#VALUE!</v>
      </c>
      <c r="W382" s="25" t="e">
        <f t="shared" si="284"/>
        <v>#VALUE!</v>
      </c>
      <c r="X382" s="26"/>
      <c r="Y382" s="85" t="e">
        <f t="shared" si="263"/>
        <v>#N/A</v>
      </c>
      <c r="Z382" s="85" t="e">
        <f t="shared" si="264"/>
        <v>#N/A</v>
      </c>
      <c r="AA382" s="85" t="e">
        <f t="shared" si="265"/>
        <v>#N/A</v>
      </c>
      <c r="AB382" s="85" t="e">
        <f t="shared" si="266"/>
        <v>#N/A</v>
      </c>
      <c r="AC382" s="85" t="e">
        <f t="shared" si="267"/>
        <v>#N/A</v>
      </c>
      <c r="AD382" s="85" t="e">
        <f t="shared" si="268"/>
        <v>#N/A</v>
      </c>
      <c r="AE382" s="85" t="e">
        <f t="shared" si="269"/>
        <v>#N/A</v>
      </c>
      <c r="AF382" s="85" t="e">
        <f t="shared" si="270"/>
        <v>#N/A</v>
      </c>
      <c r="AG382" s="85" t="e">
        <f t="shared" si="271"/>
        <v>#N/A</v>
      </c>
      <c r="AH382" s="85" t="e">
        <f t="shared" si="272"/>
        <v>#N/A</v>
      </c>
      <c r="AI382" s="85" t="e">
        <f t="shared" si="273"/>
        <v>#N/A</v>
      </c>
      <c r="AJ382" s="85" t="e">
        <f t="shared" si="274"/>
        <v>#N/A</v>
      </c>
      <c r="AK382" s="85" t="e">
        <f t="shared" si="285"/>
        <v>#VALUE!</v>
      </c>
      <c r="AL382" s="85" t="e">
        <f t="shared" si="286"/>
        <v>#VALUE!</v>
      </c>
      <c r="AM382" s="85" t="e">
        <f t="shared" si="287"/>
        <v>#VALUE!</v>
      </c>
      <c r="AN382" s="85" t="e">
        <f t="shared" si="288"/>
        <v>#N/A</v>
      </c>
      <c r="AO382" s="85" t="e">
        <f t="shared" si="275"/>
        <v>#N/A</v>
      </c>
      <c r="AP382" s="85" t="e">
        <f t="shared" si="276"/>
        <v>#N/A</v>
      </c>
      <c r="AQ382" s="85" t="e">
        <f t="shared" si="277"/>
        <v>#N/A</v>
      </c>
      <c r="AR382" s="85" t="e">
        <f t="shared" si="278"/>
        <v>#N/A</v>
      </c>
      <c r="AS382" s="85" t="e">
        <f t="shared" si="279"/>
        <v>#N/A</v>
      </c>
      <c r="AT382" s="85" t="e">
        <f t="shared" si="280"/>
        <v>#N/A</v>
      </c>
      <c r="AU382" s="85" t="e">
        <f t="shared" si="289"/>
        <v>#VALUE!</v>
      </c>
      <c r="AV382" s="85" t="e">
        <f t="shared" si="290"/>
        <v>#VALUE!</v>
      </c>
      <c r="AW382" s="85" t="e">
        <f t="shared" si="291"/>
        <v>#VALUE!</v>
      </c>
      <c r="AX382" s="25" t="e">
        <f t="shared" si="292"/>
        <v>#VALUE!</v>
      </c>
      <c r="AY382" s="25">
        <f t="shared" si="253"/>
        <v>1.0169999999999999</v>
      </c>
      <c r="AZ382" s="55" t="e">
        <f t="shared" si="293"/>
        <v>#DIV/0!</v>
      </c>
    </row>
    <row r="383" spans="3:52">
      <c r="C383" s="4"/>
      <c r="D383" s="4"/>
      <c r="E383" s="4"/>
      <c r="F383" s="4"/>
      <c r="G383" s="55">
        <f t="shared" si="254"/>
        <v>-1.1208741258741391E-2</v>
      </c>
      <c r="H383" s="26"/>
      <c r="I383" s="25">
        <f>'Randament Mammo'!$I$18-4.5</f>
        <v>61.5</v>
      </c>
      <c r="J383" s="26"/>
      <c r="K383" s="25">
        <f t="shared" si="281"/>
        <v>0</v>
      </c>
      <c r="L383" s="25" t="e">
        <f>VLOOKUP(E383,'Tabele aux MGD'!B373:F383,IF(_CTF="Mo/Mo",2,IF(_CTF="Mo/Rh",3,IF(_CTF="Rh/Rh",4,5))),0)</f>
        <v>#N/A</v>
      </c>
      <c r="M383" s="25" t="e">
        <f t="shared" si="255"/>
        <v>#N/A</v>
      </c>
      <c r="N383" s="25" t="e">
        <f t="shared" si="256"/>
        <v>#N/A</v>
      </c>
      <c r="O383" s="25" t="e">
        <f t="shared" si="257"/>
        <v>#N/A</v>
      </c>
      <c r="P383" s="25" t="e">
        <f t="shared" si="258"/>
        <v>#N/A</v>
      </c>
      <c r="Q383" s="25" t="e">
        <f t="shared" si="259"/>
        <v>#N/A</v>
      </c>
      <c r="R383" s="25" t="e">
        <f t="shared" si="260"/>
        <v>#N/A</v>
      </c>
      <c r="S383" s="25" t="e">
        <f t="shared" si="261"/>
        <v>#N/A</v>
      </c>
      <c r="T383" s="25" t="e">
        <f t="shared" si="262"/>
        <v>#N/A</v>
      </c>
      <c r="U383" s="25" t="e">
        <f t="shared" si="282"/>
        <v>#VALUE!</v>
      </c>
      <c r="V383" s="25" t="e">
        <f t="shared" si="283"/>
        <v>#VALUE!</v>
      </c>
      <c r="W383" s="25" t="e">
        <f t="shared" si="284"/>
        <v>#VALUE!</v>
      </c>
      <c r="X383" s="26"/>
      <c r="Y383" s="85" t="e">
        <f t="shared" si="263"/>
        <v>#N/A</v>
      </c>
      <c r="Z383" s="85" t="e">
        <f t="shared" si="264"/>
        <v>#N/A</v>
      </c>
      <c r="AA383" s="85" t="e">
        <f t="shared" si="265"/>
        <v>#N/A</v>
      </c>
      <c r="AB383" s="85" t="e">
        <f t="shared" si="266"/>
        <v>#N/A</v>
      </c>
      <c r="AC383" s="85" t="e">
        <f t="shared" si="267"/>
        <v>#N/A</v>
      </c>
      <c r="AD383" s="85" t="e">
        <f t="shared" si="268"/>
        <v>#N/A</v>
      </c>
      <c r="AE383" s="85" t="e">
        <f t="shared" si="269"/>
        <v>#N/A</v>
      </c>
      <c r="AF383" s="85" t="e">
        <f t="shared" si="270"/>
        <v>#N/A</v>
      </c>
      <c r="AG383" s="85" t="e">
        <f t="shared" si="271"/>
        <v>#N/A</v>
      </c>
      <c r="AH383" s="85" t="e">
        <f t="shared" si="272"/>
        <v>#N/A</v>
      </c>
      <c r="AI383" s="85" t="e">
        <f t="shared" si="273"/>
        <v>#N/A</v>
      </c>
      <c r="AJ383" s="85" t="e">
        <f t="shared" si="274"/>
        <v>#N/A</v>
      </c>
      <c r="AK383" s="85" t="e">
        <f t="shared" si="285"/>
        <v>#VALUE!</v>
      </c>
      <c r="AL383" s="85" t="e">
        <f t="shared" si="286"/>
        <v>#VALUE!</v>
      </c>
      <c r="AM383" s="85" t="e">
        <f t="shared" si="287"/>
        <v>#VALUE!</v>
      </c>
      <c r="AN383" s="85" t="e">
        <f t="shared" si="288"/>
        <v>#N/A</v>
      </c>
      <c r="AO383" s="85" t="e">
        <f t="shared" si="275"/>
        <v>#N/A</v>
      </c>
      <c r="AP383" s="85" t="e">
        <f t="shared" si="276"/>
        <v>#N/A</v>
      </c>
      <c r="AQ383" s="85" t="e">
        <f t="shared" si="277"/>
        <v>#N/A</v>
      </c>
      <c r="AR383" s="85" t="e">
        <f t="shared" si="278"/>
        <v>#N/A</v>
      </c>
      <c r="AS383" s="85" t="e">
        <f t="shared" si="279"/>
        <v>#N/A</v>
      </c>
      <c r="AT383" s="85" t="e">
        <f t="shared" si="280"/>
        <v>#N/A</v>
      </c>
      <c r="AU383" s="85" t="e">
        <f t="shared" si="289"/>
        <v>#VALUE!</v>
      </c>
      <c r="AV383" s="85" t="e">
        <f t="shared" si="290"/>
        <v>#VALUE!</v>
      </c>
      <c r="AW383" s="85" t="e">
        <f t="shared" si="291"/>
        <v>#VALUE!</v>
      </c>
      <c r="AX383" s="25" t="e">
        <f t="shared" si="292"/>
        <v>#VALUE!</v>
      </c>
      <c r="AY383" s="25">
        <f t="shared" si="253"/>
        <v>1.0169999999999999</v>
      </c>
      <c r="AZ383" s="55" t="e">
        <f t="shared" si="293"/>
        <v>#DIV/0!</v>
      </c>
    </row>
    <row r="384" spans="3:52">
      <c r="C384" s="4"/>
      <c r="D384" s="4"/>
      <c r="E384" s="4"/>
      <c r="F384" s="4"/>
      <c r="G384" s="55">
        <f t="shared" si="254"/>
        <v>-1.1208741258741391E-2</v>
      </c>
      <c r="H384" s="26"/>
      <c r="I384" s="25">
        <f>'Randament Mammo'!$I$18-4.5</f>
        <v>61.5</v>
      </c>
      <c r="J384" s="26"/>
      <c r="K384" s="25">
        <f t="shared" si="281"/>
        <v>0</v>
      </c>
      <c r="L384" s="25" t="e">
        <f>VLOOKUP(E384,'Tabele aux MGD'!B374:F384,IF(_CTF="Mo/Mo",2,IF(_CTF="Mo/Rh",3,IF(_CTF="Rh/Rh",4,5))),0)</f>
        <v>#N/A</v>
      </c>
      <c r="M384" s="25" t="e">
        <f t="shared" si="255"/>
        <v>#N/A</v>
      </c>
      <c r="N384" s="25" t="e">
        <f t="shared" si="256"/>
        <v>#N/A</v>
      </c>
      <c r="O384" s="25" t="e">
        <f t="shared" si="257"/>
        <v>#N/A</v>
      </c>
      <c r="P384" s="25" t="e">
        <f t="shared" si="258"/>
        <v>#N/A</v>
      </c>
      <c r="Q384" s="25" t="e">
        <f t="shared" si="259"/>
        <v>#N/A</v>
      </c>
      <c r="R384" s="25" t="e">
        <f t="shared" si="260"/>
        <v>#N/A</v>
      </c>
      <c r="S384" s="25" t="e">
        <f t="shared" si="261"/>
        <v>#N/A</v>
      </c>
      <c r="T384" s="25" t="e">
        <f t="shared" si="262"/>
        <v>#N/A</v>
      </c>
      <c r="U384" s="25" t="e">
        <f t="shared" si="282"/>
        <v>#VALUE!</v>
      </c>
      <c r="V384" s="25" t="e">
        <f t="shared" si="283"/>
        <v>#VALUE!</v>
      </c>
      <c r="W384" s="25" t="e">
        <f t="shared" si="284"/>
        <v>#VALUE!</v>
      </c>
      <c r="X384" s="26"/>
      <c r="Y384" s="85" t="e">
        <f t="shared" si="263"/>
        <v>#N/A</v>
      </c>
      <c r="Z384" s="85" t="e">
        <f t="shared" si="264"/>
        <v>#N/A</v>
      </c>
      <c r="AA384" s="85" t="e">
        <f t="shared" si="265"/>
        <v>#N/A</v>
      </c>
      <c r="AB384" s="85" t="e">
        <f t="shared" si="266"/>
        <v>#N/A</v>
      </c>
      <c r="AC384" s="85" t="e">
        <f t="shared" si="267"/>
        <v>#N/A</v>
      </c>
      <c r="AD384" s="85" t="e">
        <f t="shared" si="268"/>
        <v>#N/A</v>
      </c>
      <c r="AE384" s="85" t="e">
        <f t="shared" si="269"/>
        <v>#N/A</v>
      </c>
      <c r="AF384" s="85" t="e">
        <f t="shared" si="270"/>
        <v>#N/A</v>
      </c>
      <c r="AG384" s="85" t="e">
        <f t="shared" si="271"/>
        <v>#N/A</v>
      </c>
      <c r="AH384" s="85" t="e">
        <f t="shared" si="272"/>
        <v>#N/A</v>
      </c>
      <c r="AI384" s="85" t="e">
        <f t="shared" si="273"/>
        <v>#N/A</v>
      </c>
      <c r="AJ384" s="85" t="e">
        <f t="shared" si="274"/>
        <v>#N/A</v>
      </c>
      <c r="AK384" s="85" t="e">
        <f t="shared" si="285"/>
        <v>#VALUE!</v>
      </c>
      <c r="AL384" s="85" t="e">
        <f t="shared" si="286"/>
        <v>#VALUE!</v>
      </c>
      <c r="AM384" s="85" t="e">
        <f t="shared" si="287"/>
        <v>#VALUE!</v>
      </c>
      <c r="AN384" s="85" t="e">
        <f t="shared" si="288"/>
        <v>#N/A</v>
      </c>
      <c r="AO384" s="85" t="e">
        <f t="shared" si="275"/>
        <v>#N/A</v>
      </c>
      <c r="AP384" s="85" t="e">
        <f t="shared" si="276"/>
        <v>#N/A</v>
      </c>
      <c r="AQ384" s="85" t="e">
        <f t="shared" si="277"/>
        <v>#N/A</v>
      </c>
      <c r="AR384" s="85" t="e">
        <f t="shared" si="278"/>
        <v>#N/A</v>
      </c>
      <c r="AS384" s="85" t="e">
        <f t="shared" si="279"/>
        <v>#N/A</v>
      </c>
      <c r="AT384" s="85" t="e">
        <f t="shared" si="280"/>
        <v>#N/A</v>
      </c>
      <c r="AU384" s="85" t="e">
        <f t="shared" si="289"/>
        <v>#VALUE!</v>
      </c>
      <c r="AV384" s="85" t="e">
        <f t="shared" si="290"/>
        <v>#VALUE!</v>
      </c>
      <c r="AW384" s="85" t="e">
        <f t="shared" si="291"/>
        <v>#VALUE!</v>
      </c>
      <c r="AX384" s="25" t="e">
        <f t="shared" si="292"/>
        <v>#VALUE!</v>
      </c>
      <c r="AY384" s="25">
        <f t="shared" si="253"/>
        <v>1.0169999999999999</v>
      </c>
      <c r="AZ384" s="55" t="e">
        <f t="shared" si="293"/>
        <v>#DIV/0!</v>
      </c>
    </row>
    <row r="385" spans="3:52">
      <c r="C385" s="4"/>
      <c r="D385" s="4"/>
      <c r="E385" s="4"/>
      <c r="F385" s="4"/>
      <c r="G385" s="55">
        <f t="shared" si="254"/>
        <v>-1.1208741258741391E-2</v>
      </c>
      <c r="H385" s="26"/>
      <c r="I385" s="25">
        <f>'Randament Mammo'!$I$18-4.5</f>
        <v>61.5</v>
      </c>
      <c r="J385" s="26"/>
      <c r="K385" s="25">
        <f t="shared" si="281"/>
        <v>0</v>
      </c>
      <c r="L385" s="25" t="e">
        <f>VLOOKUP(E385,'Tabele aux MGD'!B375:F385,IF(_CTF="Mo/Mo",2,IF(_CTF="Mo/Rh",3,IF(_CTF="Rh/Rh",4,5))),0)</f>
        <v>#N/A</v>
      </c>
      <c r="M385" s="25" t="e">
        <f t="shared" si="255"/>
        <v>#N/A</v>
      </c>
      <c r="N385" s="25" t="e">
        <f t="shared" si="256"/>
        <v>#N/A</v>
      </c>
      <c r="O385" s="25" t="e">
        <f t="shared" si="257"/>
        <v>#N/A</v>
      </c>
      <c r="P385" s="25" t="e">
        <f t="shared" si="258"/>
        <v>#N/A</v>
      </c>
      <c r="Q385" s="25" t="e">
        <f t="shared" si="259"/>
        <v>#N/A</v>
      </c>
      <c r="R385" s="25" t="e">
        <f t="shared" si="260"/>
        <v>#N/A</v>
      </c>
      <c r="S385" s="25" t="e">
        <f t="shared" si="261"/>
        <v>#N/A</v>
      </c>
      <c r="T385" s="25" t="e">
        <f t="shared" si="262"/>
        <v>#N/A</v>
      </c>
      <c r="U385" s="25" t="e">
        <f t="shared" si="282"/>
        <v>#VALUE!</v>
      </c>
      <c r="V385" s="25" t="e">
        <f t="shared" si="283"/>
        <v>#VALUE!</v>
      </c>
      <c r="W385" s="25" t="e">
        <f t="shared" si="284"/>
        <v>#VALUE!</v>
      </c>
      <c r="X385" s="26"/>
      <c r="Y385" s="85" t="e">
        <f t="shared" si="263"/>
        <v>#N/A</v>
      </c>
      <c r="Z385" s="85" t="e">
        <f t="shared" si="264"/>
        <v>#N/A</v>
      </c>
      <c r="AA385" s="85" t="e">
        <f t="shared" si="265"/>
        <v>#N/A</v>
      </c>
      <c r="AB385" s="85" t="e">
        <f t="shared" si="266"/>
        <v>#N/A</v>
      </c>
      <c r="AC385" s="85" t="e">
        <f t="shared" si="267"/>
        <v>#N/A</v>
      </c>
      <c r="AD385" s="85" t="e">
        <f t="shared" si="268"/>
        <v>#N/A</v>
      </c>
      <c r="AE385" s="85" t="e">
        <f t="shared" si="269"/>
        <v>#N/A</v>
      </c>
      <c r="AF385" s="85" t="e">
        <f t="shared" si="270"/>
        <v>#N/A</v>
      </c>
      <c r="AG385" s="85" t="e">
        <f t="shared" si="271"/>
        <v>#N/A</v>
      </c>
      <c r="AH385" s="85" t="e">
        <f t="shared" si="272"/>
        <v>#N/A</v>
      </c>
      <c r="AI385" s="85" t="e">
        <f t="shared" si="273"/>
        <v>#N/A</v>
      </c>
      <c r="AJ385" s="85" t="e">
        <f t="shared" si="274"/>
        <v>#N/A</v>
      </c>
      <c r="AK385" s="85" t="e">
        <f t="shared" si="285"/>
        <v>#VALUE!</v>
      </c>
      <c r="AL385" s="85" t="e">
        <f t="shared" si="286"/>
        <v>#VALUE!</v>
      </c>
      <c r="AM385" s="85" t="e">
        <f t="shared" si="287"/>
        <v>#VALUE!</v>
      </c>
      <c r="AN385" s="85" t="e">
        <f t="shared" si="288"/>
        <v>#N/A</v>
      </c>
      <c r="AO385" s="85" t="e">
        <f t="shared" si="275"/>
        <v>#N/A</v>
      </c>
      <c r="AP385" s="85" t="e">
        <f t="shared" si="276"/>
        <v>#N/A</v>
      </c>
      <c r="AQ385" s="85" t="e">
        <f t="shared" si="277"/>
        <v>#N/A</v>
      </c>
      <c r="AR385" s="85" t="e">
        <f t="shared" si="278"/>
        <v>#N/A</v>
      </c>
      <c r="AS385" s="85" t="e">
        <f t="shared" si="279"/>
        <v>#N/A</v>
      </c>
      <c r="AT385" s="85" t="e">
        <f t="shared" si="280"/>
        <v>#N/A</v>
      </c>
      <c r="AU385" s="85" t="e">
        <f t="shared" si="289"/>
        <v>#VALUE!</v>
      </c>
      <c r="AV385" s="85" t="e">
        <f t="shared" si="290"/>
        <v>#VALUE!</v>
      </c>
      <c r="AW385" s="85" t="e">
        <f t="shared" si="291"/>
        <v>#VALUE!</v>
      </c>
      <c r="AX385" s="25" t="e">
        <f t="shared" si="292"/>
        <v>#VALUE!</v>
      </c>
      <c r="AY385" s="25">
        <f t="shared" si="253"/>
        <v>1.0169999999999999</v>
      </c>
      <c r="AZ385" s="55" t="e">
        <f t="shared" si="293"/>
        <v>#DIV/0!</v>
      </c>
    </row>
    <row r="386" spans="3:52">
      <c r="C386" s="4"/>
      <c r="D386" s="4"/>
      <c r="E386" s="4"/>
      <c r="F386" s="4"/>
      <c r="G386" s="55">
        <f t="shared" si="254"/>
        <v>-1.1208741258741391E-2</v>
      </c>
      <c r="H386" s="26"/>
      <c r="I386" s="25">
        <f>'Randament Mammo'!$I$18-4.5</f>
        <v>61.5</v>
      </c>
      <c r="J386" s="26"/>
      <c r="K386" s="25">
        <f t="shared" si="281"/>
        <v>0</v>
      </c>
      <c r="L386" s="25" t="e">
        <f>VLOOKUP(E386,'Tabele aux MGD'!B376:F386,IF(_CTF="Mo/Mo",2,IF(_CTF="Mo/Rh",3,IF(_CTF="Rh/Rh",4,5))),0)</f>
        <v>#N/A</v>
      </c>
      <c r="M386" s="25" t="e">
        <f t="shared" si="255"/>
        <v>#N/A</v>
      </c>
      <c r="N386" s="25" t="e">
        <f t="shared" si="256"/>
        <v>#N/A</v>
      </c>
      <c r="O386" s="25" t="e">
        <f t="shared" si="257"/>
        <v>#N/A</v>
      </c>
      <c r="P386" s="25" t="e">
        <f t="shared" si="258"/>
        <v>#N/A</v>
      </c>
      <c r="Q386" s="25" t="e">
        <f t="shared" si="259"/>
        <v>#N/A</v>
      </c>
      <c r="R386" s="25" t="e">
        <f t="shared" si="260"/>
        <v>#N/A</v>
      </c>
      <c r="S386" s="25" t="e">
        <f t="shared" si="261"/>
        <v>#N/A</v>
      </c>
      <c r="T386" s="25" t="e">
        <f t="shared" si="262"/>
        <v>#N/A</v>
      </c>
      <c r="U386" s="25" t="e">
        <f t="shared" si="282"/>
        <v>#VALUE!</v>
      </c>
      <c r="V386" s="25" t="e">
        <f t="shared" si="283"/>
        <v>#VALUE!</v>
      </c>
      <c r="W386" s="25" t="e">
        <f t="shared" si="284"/>
        <v>#VALUE!</v>
      </c>
      <c r="X386" s="26"/>
      <c r="Y386" s="85" t="e">
        <f t="shared" si="263"/>
        <v>#N/A</v>
      </c>
      <c r="Z386" s="85" t="e">
        <f t="shared" si="264"/>
        <v>#N/A</v>
      </c>
      <c r="AA386" s="85" t="e">
        <f t="shared" si="265"/>
        <v>#N/A</v>
      </c>
      <c r="AB386" s="85" t="e">
        <f t="shared" si="266"/>
        <v>#N/A</v>
      </c>
      <c r="AC386" s="85" t="e">
        <f t="shared" si="267"/>
        <v>#N/A</v>
      </c>
      <c r="AD386" s="85" t="e">
        <f t="shared" si="268"/>
        <v>#N/A</v>
      </c>
      <c r="AE386" s="85" t="e">
        <f t="shared" si="269"/>
        <v>#N/A</v>
      </c>
      <c r="AF386" s="85" t="e">
        <f t="shared" si="270"/>
        <v>#N/A</v>
      </c>
      <c r="AG386" s="85" t="e">
        <f t="shared" si="271"/>
        <v>#N/A</v>
      </c>
      <c r="AH386" s="85" t="e">
        <f t="shared" si="272"/>
        <v>#N/A</v>
      </c>
      <c r="AI386" s="85" t="e">
        <f t="shared" si="273"/>
        <v>#N/A</v>
      </c>
      <c r="AJ386" s="85" t="e">
        <f t="shared" si="274"/>
        <v>#N/A</v>
      </c>
      <c r="AK386" s="85" t="e">
        <f t="shared" si="285"/>
        <v>#VALUE!</v>
      </c>
      <c r="AL386" s="85" t="e">
        <f t="shared" si="286"/>
        <v>#VALUE!</v>
      </c>
      <c r="AM386" s="85" t="e">
        <f t="shared" si="287"/>
        <v>#VALUE!</v>
      </c>
      <c r="AN386" s="85" t="e">
        <f t="shared" si="288"/>
        <v>#N/A</v>
      </c>
      <c r="AO386" s="85" t="e">
        <f t="shared" si="275"/>
        <v>#N/A</v>
      </c>
      <c r="AP386" s="85" t="e">
        <f t="shared" si="276"/>
        <v>#N/A</v>
      </c>
      <c r="AQ386" s="85" t="e">
        <f t="shared" si="277"/>
        <v>#N/A</v>
      </c>
      <c r="AR386" s="85" t="e">
        <f t="shared" si="278"/>
        <v>#N/A</v>
      </c>
      <c r="AS386" s="85" t="e">
        <f t="shared" si="279"/>
        <v>#N/A</v>
      </c>
      <c r="AT386" s="85" t="e">
        <f t="shared" si="280"/>
        <v>#N/A</v>
      </c>
      <c r="AU386" s="85" t="e">
        <f t="shared" si="289"/>
        <v>#VALUE!</v>
      </c>
      <c r="AV386" s="85" t="e">
        <f t="shared" si="290"/>
        <v>#VALUE!</v>
      </c>
      <c r="AW386" s="85" t="e">
        <f t="shared" si="291"/>
        <v>#VALUE!</v>
      </c>
      <c r="AX386" s="25" t="e">
        <f t="shared" si="292"/>
        <v>#VALUE!</v>
      </c>
      <c r="AY386" s="25">
        <f t="shared" si="253"/>
        <v>1.0169999999999999</v>
      </c>
      <c r="AZ386" s="55" t="e">
        <f t="shared" si="293"/>
        <v>#DIV/0!</v>
      </c>
    </row>
    <row r="387" spans="3:52">
      <c r="C387" s="4"/>
      <c r="D387" s="4"/>
      <c r="E387" s="4"/>
      <c r="F387" s="4"/>
      <c r="G387" s="55">
        <f t="shared" si="254"/>
        <v>-1.1208741258741391E-2</v>
      </c>
      <c r="H387" s="26"/>
      <c r="I387" s="25">
        <f>'Randament Mammo'!$I$18-4.5</f>
        <v>61.5</v>
      </c>
      <c r="J387" s="26"/>
      <c r="K387" s="25">
        <f t="shared" si="281"/>
        <v>0</v>
      </c>
      <c r="L387" s="25" t="e">
        <f>VLOOKUP(E387,'Tabele aux MGD'!B377:F387,IF(_CTF="Mo/Mo",2,IF(_CTF="Mo/Rh",3,IF(_CTF="Rh/Rh",4,5))),0)</f>
        <v>#N/A</v>
      </c>
      <c r="M387" s="25" t="e">
        <f t="shared" si="255"/>
        <v>#N/A</v>
      </c>
      <c r="N387" s="25" t="e">
        <f t="shared" si="256"/>
        <v>#N/A</v>
      </c>
      <c r="O387" s="25" t="e">
        <f t="shared" si="257"/>
        <v>#N/A</v>
      </c>
      <c r="P387" s="25" t="e">
        <f t="shared" si="258"/>
        <v>#N/A</v>
      </c>
      <c r="Q387" s="25" t="e">
        <f t="shared" si="259"/>
        <v>#N/A</v>
      </c>
      <c r="R387" s="25" t="e">
        <f t="shared" si="260"/>
        <v>#N/A</v>
      </c>
      <c r="S387" s="25" t="e">
        <f t="shared" si="261"/>
        <v>#N/A</v>
      </c>
      <c r="T387" s="25" t="e">
        <f t="shared" si="262"/>
        <v>#N/A</v>
      </c>
      <c r="U387" s="25" t="e">
        <f t="shared" si="282"/>
        <v>#VALUE!</v>
      </c>
      <c r="V387" s="25" t="e">
        <f t="shared" si="283"/>
        <v>#VALUE!</v>
      </c>
      <c r="W387" s="25" t="e">
        <f t="shared" si="284"/>
        <v>#VALUE!</v>
      </c>
      <c r="X387" s="26"/>
      <c r="Y387" s="85" t="e">
        <f t="shared" si="263"/>
        <v>#N/A</v>
      </c>
      <c r="Z387" s="85" t="e">
        <f t="shared" si="264"/>
        <v>#N/A</v>
      </c>
      <c r="AA387" s="85" t="e">
        <f t="shared" si="265"/>
        <v>#N/A</v>
      </c>
      <c r="AB387" s="85" t="e">
        <f t="shared" si="266"/>
        <v>#N/A</v>
      </c>
      <c r="AC387" s="85" t="e">
        <f t="shared" si="267"/>
        <v>#N/A</v>
      </c>
      <c r="AD387" s="85" t="e">
        <f t="shared" si="268"/>
        <v>#N/A</v>
      </c>
      <c r="AE387" s="85" t="e">
        <f t="shared" si="269"/>
        <v>#N/A</v>
      </c>
      <c r="AF387" s="85" t="e">
        <f t="shared" si="270"/>
        <v>#N/A</v>
      </c>
      <c r="AG387" s="85" t="e">
        <f t="shared" si="271"/>
        <v>#N/A</v>
      </c>
      <c r="AH387" s="85" t="e">
        <f t="shared" si="272"/>
        <v>#N/A</v>
      </c>
      <c r="AI387" s="85" t="e">
        <f t="shared" si="273"/>
        <v>#N/A</v>
      </c>
      <c r="AJ387" s="85" t="e">
        <f t="shared" si="274"/>
        <v>#N/A</v>
      </c>
      <c r="AK387" s="85" t="e">
        <f t="shared" si="285"/>
        <v>#VALUE!</v>
      </c>
      <c r="AL387" s="85" t="e">
        <f t="shared" si="286"/>
        <v>#VALUE!</v>
      </c>
      <c r="AM387" s="85" t="e">
        <f t="shared" si="287"/>
        <v>#VALUE!</v>
      </c>
      <c r="AN387" s="85" t="e">
        <f t="shared" si="288"/>
        <v>#N/A</v>
      </c>
      <c r="AO387" s="85" t="e">
        <f t="shared" si="275"/>
        <v>#N/A</v>
      </c>
      <c r="AP387" s="85" t="e">
        <f t="shared" si="276"/>
        <v>#N/A</v>
      </c>
      <c r="AQ387" s="85" t="e">
        <f t="shared" si="277"/>
        <v>#N/A</v>
      </c>
      <c r="AR387" s="85" t="e">
        <f t="shared" si="278"/>
        <v>#N/A</v>
      </c>
      <c r="AS387" s="85" t="e">
        <f t="shared" si="279"/>
        <v>#N/A</v>
      </c>
      <c r="AT387" s="85" t="e">
        <f t="shared" si="280"/>
        <v>#N/A</v>
      </c>
      <c r="AU387" s="85" t="e">
        <f t="shared" si="289"/>
        <v>#VALUE!</v>
      </c>
      <c r="AV387" s="85" t="e">
        <f t="shared" si="290"/>
        <v>#VALUE!</v>
      </c>
      <c r="AW387" s="85" t="e">
        <f t="shared" si="291"/>
        <v>#VALUE!</v>
      </c>
      <c r="AX387" s="25" t="e">
        <f t="shared" si="292"/>
        <v>#VALUE!</v>
      </c>
      <c r="AY387" s="25">
        <f t="shared" si="253"/>
        <v>1.0169999999999999</v>
      </c>
      <c r="AZ387" s="55" t="e">
        <f t="shared" si="293"/>
        <v>#DIV/0!</v>
      </c>
    </row>
    <row r="388" spans="3:52">
      <c r="C388" s="4"/>
      <c r="D388" s="4"/>
      <c r="E388" s="4"/>
      <c r="F388" s="4"/>
      <c r="G388" s="55">
        <f t="shared" si="254"/>
        <v>-1.1208741258741391E-2</v>
      </c>
      <c r="H388" s="26"/>
      <c r="I388" s="25">
        <f>'Randament Mammo'!$I$18-4.5</f>
        <v>61.5</v>
      </c>
      <c r="J388" s="26"/>
      <c r="K388" s="25">
        <f t="shared" si="281"/>
        <v>0</v>
      </c>
      <c r="L388" s="25" t="e">
        <f>VLOOKUP(E388,'Tabele aux MGD'!B378:F388,IF(_CTF="Mo/Mo",2,IF(_CTF="Mo/Rh",3,IF(_CTF="Rh/Rh",4,5))),0)</f>
        <v>#N/A</v>
      </c>
      <c r="M388" s="25" t="e">
        <f t="shared" si="255"/>
        <v>#N/A</v>
      </c>
      <c r="N388" s="25" t="e">
        <f t="shared" si="256"/>
        <v>#N/A</v>
      </c>
      <c r="O388" s="25" t="e">
        <f t="shared" si="257"/>
        <v>#N/A</v>
      </c>
      <c r="P388" s="25" t="e">
        <f t="shared" si="258"/>
        <v>#N/A</v>
      </c>
      <c r="Q388" s="25" t="e">
        <f t="shared" si="259"/>
        <v>#N/A</v>
      </c>
      <c r="R388" s="25" t="e">
        <f t="shared" si="260"/>
        <v>#N/A</v>
      </c>
      <c r="S388" s="25" t="e">
        <f t="shared" si="261"/>
        <v>#N/A</v>
      </c>
      <c r="T388" s="25" t="e">
        <f t="shared" si="262"/>
        <v>#N/A</v>
      </c>
      <c r="U388" s="25" t="e">
        <f t="shared" si="282"/>
        <v>#VALUE!</v>
      </c>
      <c r="V388" s="25" t="e">
        <f t="shared" si="283"/>
        <v>#VALUE!</v>
      </c>
      <c r="W388" s="25" t="e">
        <f t="shared" si="284"/>
        <v>#VALUE!</v>
      </c>
      <c r="X388" s="26"/>
      <c r="Y388" s="85" t="e">
        <f t="shared" si="263"/>
        <v>#N/A</v>
      </c>
      <c r="Z388" s="85" t="e">
        <f t="shared" si="264"/>
        <v>#N/A</v>
      </c>
      <c r="AA388" s="85" t="e">
        <f t="shared" si="265"/>
        <v>#N/A</v>
      </c>
      <c r="AB388" s="85" t="e">
        <f t="shared" si="266"/>
        <v>#N/A</v>
      </c>
      <c r="AC388" s="85" t="e">
        <f t="shared" si="267"/>
        <v>#N/A</v>
      </c>
      <c r="AD388" s="85" t="e">
        <f t="shared" si="268"/>
        <v>#N/A</v>
      </c>
      <c r="AE388" s="85" t="e">
        <f t="shared" si="269"/>
        <v>#N/A</v>
      </c>
      <c r="AF388" s="85" t="e">
        <f t="shared" si="270"/>
        <v>#N/A</v>
      </c>
      <c r="AG388" s="85" t="e">
        <f t="shared" si="271"/>
        <v>#N/A</v>
      </c>
      <c r="AH388" s="85" t="e">
        <f t="shared" si="272"/>
        <v>#N/A</v>
      </c>
      <c r="AI388" s="85" t="e">
        <f t="shared" si="273"/>
        <v>#N/A</v>
      </c>
      <c r="AJ388" s="85" t="e">
        <f t="shared" si="274"/>
        <v>#N/A</v>
      </c>
      <c r="AK388" s="85" t="e">
        <f t="shared" si="285"/>
        <v>#VALUE!</v>
      </c>
      <c r="AL388" s="85" t="e">
        <f t="shared" si="286"/>
        <v>#VALUE!</v>
      </c>
      <c r="AM388" s="85" t="e">
        <f t="shared" si="287"/>
        <v>#VALUE!</v>
      </c>
      <c r="AN388" s="85" t="e">
        <f t="shared" si="288"/>
        <v>#N/A</v>
      </c>
      <c r="AO388" s="85" t="e">
        <f t="shared" si="275"/>
        <v>#N/A</v>
      </c>
      <c r="AP388" s="85" t="e">
        <f t="shared" si="276"/>
        <v>#N/A</v>
      </c>
      <c r="AQ388" s="85" t="e">
        <f t="shared" si="277"/>
        <v>#N/A</v>
      </c>
      <c r="AR388" s="85" t="e">
        <f t="shared" si="278"/>
        <v>#N/A</v>
      </c>
      <c r="AS388" s="85" t="e">
        <f t="shared" si="279"/>
        <v>#N/A</v>
      </c>
      <c r="AT388" s="85" t="e">
        <f t="shared" si="280"/>
        <v>#N/A</v>
      </c>
      <c r="AU388" s="85" t="e">
        <f t="shared" si="289"/>
        <v>#VALUE!</v>
      </c>
      <c r="AV388" s="85" t="e">
        <f t="shared" si="290"/>
        <v>#VALUE!</v>
      </c>
      <c r="AW388" s="85" t="e">
        <f t="shared" si="291"/>
        <v>#VALUE!</v>
      </c>
      <c r="AX388" s="25" t="e">
        <f t="shared" si="292"/>
        <v>#VALUE!</v>
      </c>
      <c r="AY388" s="25">
        <f t="shared" si="253"/>
        <v>1.0169999999999999</v>
      </c>
      <c r="AZ388" s="55" t="e">
        <f t="shared" si="293"/>
        <v>#DIV/0!</v>
      </c>
    </row>
    <row r="389" spans="3:52">
      <c r="C389" s="4"/>
      <c r="D389" s="4"/>
      <c r="E389" s="4"/>
      <c r="F389" s="4"/>
      <c r="G389" s="55">
        <f t="shared" si="254"/>
        <v>-1.1208741258741391E-2</v>
      </c>
      <c r="H389" s="26"/>
      <c r="I389" s="25">
        <f>'Randament Mammo'!$I$18-4.5</f>
        <v>61.5</v>
      </c>
      <c r="J389" s="26"/>
      <c r="K389" s="25">
        <f t="shared" si="281"/>
        <v>0</v>
      </c>
      <c r="L389" s="25" t="e">
        <f>VLOOKUP(E389,'Tabele aux MGD'!B379:F389,IF(_CTF="Mo/Mo",2,IF(_CTF="Mo/Rh",3,IF(_CTF="Rh/Rh",4,5))),0)</f>
        <v>#N/A</v>
      </c>
      <c r="M389" s="25" t="e">
        <f t="shared" si="255"/>
        <v>#N/A</v>
      </c>
      <c r="N389" s="25" t="e">
        <f t="shared" si="256"/>
        <v>#N/A</v>
      </c>
      <c r="O389" s="25" t="e">
        <f t="shared" si="257"/>
        <v>#N/A</v>
      </c>
      <c r="P389" s="25" t="e">
        <f t="shared" si="258"/>
        <v>#N/A</v>
      </c>
      <c r="Q389" s="25" t="e">
        <f t="shared" si="259"/>
        <v>#N/A</v>
      </c>
      <c r="R389" s="25" t="e">
        <f t="shared" si="260"/>
        <v>#N/A</v>
      </c>
      <c r="S389" s="25" t="e">
        <f t="shared" si="261"/>
        <v>#N/A</v>
      </c>
      <c r="T389" s="25" t="e">
        <f t="shared" si="262"/>
        <v>#N/A</v>
      </c>
      <c r="U389" s="25" t="e">
        <f t="shared" si="282"/>
        <v>#VALUE!</v>
      </c>
      <c r="V389" s="25" t="e">
        <f t="shared" si="283"/>
        <v>#VALUE!</v>
      </c>
      <c r="W389" s="25" t="e">
        <f t="shared" si="284"/>
        <v>#VALUE!</v>
      </c>
      <c r="X389" s="26"/>
      <c r="Y389" s="85" t="e">
        <f t="shared" si="263"/>
        <v>#N/A</v>
      </c>
      <c r="Z389" s="85" t="e">
        <f t="shared" si="264"/>
        <v>#N/A</v>
      </c>
      <c r="AA389" s="85" t="e">
        <f t="shared" si="265"/>
        <v>#N/A</v>
      </c>
      <c r="AB389" s="85" t="e">
        <f t="shared" si="266"/>
        <v>#N/A</v>
      </c>
      <c r="AC389" s="85" t="e">
        <f t="shared" si="267"/>
        <v>#N/A</v>
      </c>
      <c r="AD389" s="85" t="e">
        <f t="shared" si="268"/>
        <v>#N/A</v>
      </c>
      <c r="AE389" s="85" t="e">
        <f t="shared" si="269"/>
        <v>#N/A</v>
      </c>
      <c r="AF389" s="85" t="e">
        <f t="shared" si="270"/>
        <v>#N/A</v>
      </c>
      <c r="AG389" s="85" t="e">
        <f t="shared" si="271"/>
        <v>#N/A</v>
      </c>
      <c r="AH389" s="85" t="e">
        <f t="shared" si="272"/>
        <v>#N/A</v>
      </c>
      <c r="AI389" s="85" t="e">
        <f t="shared" si="273"/>
        <v>#N/A</v>
      </c>
      <c r="AJ389" s="85" t="e">
        <f t="shared" si="274"/>
        <v>#N/A</v>
      </c>
      <c r="AK389" s="85" t="e">
        <f t="shared" si="285"/>
        <v>#VALUE!</v>
      </c>
      <c r="AL389" s="85" t="e">
        <f t="shared" si="286"/>
        <v>#VALUE!</v>
      </c>
      <c r="AM389" s="85" t="e">
        <f t="shared" si="287"/>
        <v>#VALUE!</v>
      </c>
      <c r="AN389" s="85" t="e">
        <f t="shared" si="288"/>
        <v>#N/A</v>
      </c>
      <c r="AO389" s="85" t="e">
        <f t="shared" si="275"/>
        <v>#N/A</v>
      </c>
      <c r="AP389" s="85" t="e">
        <f t="shared" si="276"/>
        <v>#N/A</v>
      </c>
      <c r="AQ389" s="85" t="e">
        <f t="shared" si="277"/>
        <v>#N/A</v>
      </c>
      <c r="AR389" s="85" t="e">
        <f t="shared" si="278"/>
        <v>#N/A</v>
      </c>
      <c r="AS389" s="85" t="e">
        <f t="shared" si="279"/>
        <v>#N/A</v>
      </c>
      <c r="AT389" s="85" t="e">
        <f t="shared" si="280"/>
        <v>#N/A</v>
      </c>
      <c r="AU389" s="85" t="e">
        <f t="shared" si="289"/>
        <v>#VALUE!</v>
      </c>
      <c r="AV389" s="85" t="e">
        <f t="shared" si="290"/>
        <v>#VALUE!</v>
      </c>
      <c r="AW389" s="85" t="e">
        <f t="shared" si="291"/>
        <v>#VALUE!</v>
      </c>
      <c r="AX389" s="25" t="e">
        <f t="shared" si="292"/>
        <v>#VALUE!</v>
      </c>
      <c r="AY389" s="25">
        <f t="shared" si="253"/>
        <v>1.0169999999999999</v>
      </c>
      <c r="AZ389" s="55" t="e">
        <f t="shared" si="293"/>
        <v>#DIV/0!</v>
      </c>
    </row>
    <row r="390" spans="3:52">
      <c r="C390" s="4"/>
      <c r="D390" s="4"/>
      <c r="E390" s="4"/>
      <c r="F390" s="4"/>
      <c r="G390" s="55">
        <f t="shared" si="254"/>
        <v>-1.1208741258741391E-2</v>
      </c>
      <c r="H390" s="26"/>
      <c r="I390" s="25">
        <f>'Randament Mammo'!$I$18-4.5</f>
        <v>61.5</v>
      </c>
      <c r="J390" s="26"/>
      <c r="K390" s="25">
        <f t="shared" si="281"/>
        <v>0</v>
      </c>
      <c r="L390" s="25" t="e">
        <f>VLOOKUP(E390,'Tabele aux MGD'!B380:F390,IF(_CTF="Mo/Mo",2,IF(_CTF="Mo/Rh",3,IF(_CTF="Rh/Rh",4,5))),0)</f>
        <v>#N/A</v>
      </c>
      <c r="M390" s="25" t="e">
        <f t="shared" si="255"/>
        <v>#N/A</v>
      </c>
      <c r="N390" s="25" t="e">
        <f t="shared" si="256"/>
        <v>#N/A</v>
      </c>
      <c r="O390" s="25" t="e">
        <f t="shared" si="257"/>
        <v>#N/A</v>
      </c>
      <c r="P390" s="25" t="e">
        <f t="shared" si="258"/>
        <v>#N/A</v>
      </c>
      <c r="Q390" s="25" t="e">
        <f t="shared" si="259"/>
        <v>#N/A</v>
      </c>
      <c r="R390" s="25" t="e">
        <f t="shared" si="260"/>
        <v>#N/A</v>
      </c>
      <c r="S390" s="25" t="e">
        <f t="shared" si="261"/>
        <v>#N/A</v>
      </c>
      <c r="T390" s="25" t="e">
        <f t="shared" si="262"/>
        <v>#N/A</v>
      </c>
      <c r="U390" s="25" t="e">
        <f t="shared" si="282"/>
        <v>#VALUE!</v>
      </c>
      <c r="V390" s="25" t="e">
        <f t="shared" si="283"/>
        <v>#VALUE!</v>
      </c>
      <c r="W390" s="25" t="e">
        <f t="shared" si="284"/>
        <v>#VALUE!</v>
      </c>
      <c r="X390" s="26"/>
      <c r="Y390" s="85" t="e">
        <f t="shared" si="263"/>
        <v>#N/A</v>
      </c>
      <c r="Z390" s="85" t="e">
        <f t="shared" si="264"/>
        <v>#N/A</v>
      </c>
      <c r="AA390" s="85" t="e">
        <f t="shared" si="265"/>
        <v>#N/A</v>
      </c>
      <c r="AB390" s="85" t="e">
        <f t="shared" si="266"/>
        <v>#N/A</v>
      </c>
      <c r="AC390" s="85" t="e">
        <f t="shared" si="267"/>
        <v>#N/A</v>
      </c>
      <c r="AD390" s="85" t="e">
        <f t="shared" si="268"/>
        <v>#N/A</v>
      </c>
      <c r="AE390" s="85" t="e">
        <f t="shared" si="269"/>
        <v>#N/A</v>
      </c>
      <c r="AF390" s="85" t="e">
        <f t="shared" si="270"/>
        <v>#N/A</v>
      </c>
      <c r="AG390" s="85" t="e">
        <f t="shared" si="271"/>
        <v>#N/A</v>
      </c>
      <c r="AH390" s="85" t="e">
        <f t="shared" si="272"/>
        <v>#N/A</v>
      </c>
      <c r="AI390" s="85" t="e">
        <f t="shared" si="273"/>
        <v>#N/A</v>
      </c>
      <c r="AJ390" s="85" t="e">
        <f t="shared" si="274"/>
        <v>#N/A</v>
      </c>
      <c r="AK390" s="85" t="e">
        <f t="shared" si="285"/>
        <v>#VALUE!</v>
      </c>
      <c r="AL390" s="85" t="e">
        <f t="shared" si="286"/>
        <v>#VALUE!</v>
      </c>
      <c r="AM390" s="85" t="e">
        <f t="shared" si="287"/>
        <v>#VALUE!</v>
      </c>
      <c r="AN390" s="85" t="e">
        <f t="shared" si="288"/>
        <v>#N/A</v>
      </c>
      <c r="AO390" s="85" t="e">
        <f t="shared" si="275"/>
        <v>#N/A</v>
      </c>
      <c r="AP390" s="85" t="e">
        <f t="shared" si="276"/>
        <v>#N/A</v>
      </c>
      <c r="AQ390" s="85" t="e">
        <f t="shared" si="277"/>
        <v>#N/A</v>
      </c>
      <c r="AR390" s="85" t="e">
        <f t="shared" si="278"/>
        <v>#N/A</v>
      </c>
      <c r="AS390" s="85" t="e">
        <f t="shared" si="279"/>
        <v>#N/A</v>
      </c>
      <c r="AT390" s="85" t="e">
        <f t="shared" si="280"/>
        <v>#N/A</v>
      </c>
      <c r="AU390" s="85" t="e">
        <f t="shared" si="289"/>
        <v>#VALUE!</v>
      </c>
      <c r="AV390" s="85" t="e">
        <f t="shared" si="290"/>
        <v>#VALUE!</v>
      </c>
      <c r="AW390" s="85" t="e">
        <f t="shared" si="291"/>
        <v>#VALUE!</v>
      </c>
      <c r="AX390" s="25" t="e">
        <f t="shared" si="292"/>
        <v>#VALUE!</v>
      </c>
      <c r="AY390" s="25">
        <f t="shared" si="253"/>
        <v>1.0169999999999999</v>
      </c>
      <c r="AZ390" s="55" t="e">
        <f t="shared" si="293"/>
        <v>#DIV/0!</v>
      </c>
    </row>
    <row r="391" spans="3:52">
      <c r="C391" s="4"/>
      <c r="D391" s="4"/>
      <c r="E391" s="4"/>
      <c r="F391" s="4"/>
      <c r="G391" s="55">
        <f t="shared" si="254"/>
        <v>-1.1208741258741391E-2</v>
      </c>
      <c r="H391" s="26"/>
      <c r="I391" s="25">
        <f>'Randament Mammo'!$I$18-4.5</f>
        <v>61.5</v>
      </c>
      <c r="J391" s="26"/>
      <c r="K391" s="25">
        <f t="shared" si="281"/>
        <v>0</v>
      </c>
      <c r="L391" s="25" t="e">
        <f>VLOOKUP(E391,'Tabele aux MGD'!B381:F391,IF(_CTF="Mo/Mo",2,IF(_CTF="Mo/Rh",3,IF(_CTF="Rh/Rh",4,5))),0)</f>
        <v>#N/A</v>
      </c>
      <c r="M391" s="25" t="e">
        <f t="shared" si="255"/>
        <v>#N/A</v>
      </c>
      <c r="N391" s="25" t="e">
        <f t="shared" si="256"/>
        <v>#N/A</v>
      </c>
      <c r="O391" s="25" t="e">
        <f t="shared" si="257"/>
        <v>#N/A</v>
      </c>
      <c r="P391" s="25" t="e">
        <f t="shared" si="258"/>
        <v>#N/A</v>
      </c>
      <c r="Q391" s="25" t="e">
        <f t="shared" si="259"/>
        <v>#N/A</v>
      </c>
      <c r="R391" s="25" t="e">
        <f t="shared" si="260"/>
        <v>#N/A</v>
      </c>
      <c r="S391" s="25" t="e">
        <f t="shared" si="261"/>
        <v>#N/A</v>
      </c>
      <c r="T391" s="25" t="e">
        <f t="shared" si="262"/>
        <v>#N/A</v>
      </c>
      <c r="U391" s="25" t="e">
        <f t="shared" si="282"/>
        <v>#VALUE!</v>
      </c>
      <c r="V391" s="25" t="e">
        <f t="shared" si="283"/>
        <v>#VALUE!</v>
      </c>
      <c r="W391" s="25" t="e">
        <f t="shared" si="284"/>
        <v>#VALUE!</v>
      </c>
      <c r="X391" s="26"/>
      <c r="Y391" s="85" t="e">
        <f t="shared" si="263"/>
        <v>#N/A</v>
      </c>
      <c r="Z391" s="85" t="e">
        <f t="shared" si="264"/>
        <v>#N/A</v>
      </c>
      <c r="AA391" s="85" t="e">
        <f t="shared" si="265"/>
        <v>#N/A</v>
      </c>
      <c r="AB391" s="85" t="e">
        <f t="shared" si="266"/>
        <v>#N/A</v>
      </c>
      <c r="AC391" s="85" t="e">
        <f t="shared" si="267"/>
        <v>#N/A</v>
      </c>
      <c r="AD391" s="85" t="e">
        <f t="shared" si="268"/>
        <v>#N/A</v>
      </c>
      <c r="AE391" s="85" t="e">
        <f t="shared" si="269"/>
        <v>#N/A</v>
      </c>
      <c r="AF391" s="85" t="e">
        <f t="shared" si="270"/>
        <v>#N/A</v>
      </c>
      <c r="AG391" s="85" t="e">
        <f t="shared" si="271"/>
        <v>#N/A</v>
      </c>
      <c r="AH391" s="85" t="e">
        <f t="shared" si="272"/>
        <v>#N/A</v>
      </c>
      <c r="AI391" s="85" t="e">
        <f t="shared" si="273"/>
        <v>#N/A</v>
      </c>
      <c r="AJ391" s="85" t="e">
        <f t="shared" si="274"/>
        <v>#N/A</v>
      </c>
      <c r="AK391" s="85" t="e">
        <f t="shared" si="285"/>
        <v>#VALUE!</v>
      </c>
      <c r="AL391" s="85" t="e">
        <f t="shared" si="286"/>
        <v>#VALUE!</v>
      </c>
      <c r="AM391" s="85" t="e">
        <f t="shared" si="287"/>
        <v>#VALUE!</v>
      </c>
      <c r="AN391" s="85" t="e">
        <f t="shared" si="288"/>
        <v>#N/A</v>
      </c>
      <c r="AO391" s="85" t="e">
        <f t="shared" si="275"/>
        <v>#N/A</v>
      </c>
      <c r="AP391" s="85" t="e">
        <f t="shared" si="276"/>
        <v>#N/A</v>
      </c>
      <c r="AQ391" s="85" t="e">
        <f t="shared" si="277"/>
        <v>#N/A</v>
      </c>
      <c r="AR391" s="85" t="e">
        <f t="shared" si="278"/>
        <v>#N/A</v>
      </c>
      <c r="AS391" s="85" t="e">
        <f t="shared" si="279"/>
        <v>#N/A</v>
      </c>
      <c r="AT391" s="85" t="e">
        <f t="shared" si="280"/>
        <v>#N/A</v>
      </c>
      <c r="AU391" s="85" t="e">
        <f t="shared" si="289"/>
        <v>#VALUE!</v>
      </c>
      <c r="AV391" s="85" t="e">
        <f t="shared" si="290"/>
        <v>#VALUE!</v>
      </c>
      <c r="AW391" s="85" t="e">
        <f t="shared" si="291"/>
        <v>#VALUE!</v>
      </c>
      <c r="AX391" s="25" t="e">
        <f t="shared" si="292"/>
        <v>#VALUE!</v>
      </c>
      <c r="AY391" s="25">
        <f t="shared" si="253"/>
        <v>1.0169999999999999</v>
      </c>
      <c r="AZ391" s="55" t="e">
        <f t="shared" si="293"/>
        <v>#DIV/0!</v>
      </c>
    </row>
    <row r="392" spans="3:52">
      <c r="C392" s="4"/>
      <c r="D392" s="4"/>
      <c r="E392" s="4"/>
      <c r="F392" s="4"/>
      <c r="G392" s="55">
        <f t="shared" si="254"/>
        <v>-1.1208741258741391E-2</v>
      </c>
      <c r="H392" s="26"/>
      <c r="I392" s="25">
        <f>'Randament Mammo'!$I$18-4.5</f>
        <v>61.5</v>
      </c>
      <c r="J392" s="26"/>
      <c r="K392" s="25">
        <f t="shared" si="281"/>
        <v>0</v>
      </c>
      <c r="L392" s="25" t="e">
        <f>VLOOKUP(E392,'Tabele aux MGD'!B382:F392,IF(_CTF="Mo/Mo",2,IF(_CTF="Mo/Rh",3,IF(_CTF="Rh/Rh",4,5))),0)</f>
        <v>#N/A</v>
      </c>
      <c r="M392" s="25" t="e">
        <f t="shared" si="255"/>
        <v>#N/A</v>
      </c>
      <c r="N392" s="25" t="e">
        <f t="shared" si="256"/>
        <v>#N/A</v>
      </c>
      <c r="O392" s="25" t="e">
        <f t="shared" si="257"/>
        <v>#N/A</v>
      </c>
      <c r="P392" s="25" t="e">
        <f t="shared" si="258"/>
        <v>#N/A</v>
      </c>
      <c r="Q392" s="25" t="e">
        <f t="shared" si="259"/>
        <v>#N/A</v>
      </c>
      <c r="R392" s="25" t="e">
        <f t="shared" si="260"/>
        <v>#N/A</v>
      </c>
      <c r="S392" s="25" t="e">
        <f t="shared" si="261"/>
        <v>#N/A</v>
      </c>
      <c r="T392" s="25" t="e">
        <f t="shared" si="262"/>
        <v>#N/A</v>
      </c>
      <c r="U392" s="25" t="e">
        <f t="shared" si="282"/>
        <v>#VALUE!</v>
      </c>
      <c r="V392" s="25" t="e">
        <f t="shared" si="283"/>
        <v>#VALUE!</v>
      </c>
      <c r="W392" s="25" t="e">
        <f t="shared" si="284"/>
        <v>#VALUE!</v>
      </c>
      <c r="X392" s="26"/>
      <c r="Y392" s="85" t="e">
        <f t="shared" si="263"/>
        <v>#N/A</v>
      </c>
      <c r="Z392" s="85" t="e">
        <f t="shared" si="264"/>
        <v>#N/A</v>
      </c>
      <c r="AA392" s="85" t="e">
        <f t="shared" si="265"/>
        <v>#N/A</v>
      </c>
      <c r="AB392" s="85" t="e">
        <f t="shared" si="266"/>
        <v>#N/A</v>
      </c>
      <c r="AC392" s="85" t="e">
        <f t="shared" si="267"/>
        <v>#N/A</v>
      </c>
      <c r="AD392" s="85" t="e">
        <f t="shared" si="268"/>
        <v>#N/A</v>
      </c>
      <c r="AE392" s="85" t="e">
        <f t="shared" si="269"/>
        <v>#N/A</v>
      </c>
      <c r="AF392" s="85" t="e">
        <f t="shared" si="270"/>
        <v>#N/A</v>
      </c>
      <c r="AG392" s="85" t="e">
        <f t="shared" si="271"/>
        <v>#N/A</v>
      </c>
      <c r="AH392" s="85" t="e">
        <f t="shared" si="272"/>
        <v>#N/A</v>
      </c>
      <c r="AI392" s="85" t="e">
        <f t="shared" si="273"/>
        <v>#N/A</v>
      </c>
      <c r="AJ392" s="85" t="e">
        <f t="shared" si="274"/>
        <v>#N/A</v>
      </c>
      <c r="AK392" s="85" t="e">
        <f t="shared" si="285"/>
        <v>#VALUE!</v>
      </c>
      <c r="AL392" s="85" t="e">
        <f t="shared" si="286"/>
        <v>#VALUE!</v>
      </c>
      <c r="AM392" s="85" t="e">
        <f t="shared" si="287"/>
        <v>#VALUE!</v>
      </c>
      <c r="AN392" s="85" t="e">
        <f t="shared" si="288"/>
        <v>#N/A</v>
      </c>
      <c r="AO392" s="85" t="e">
        <f t="shared" si="275"/>
        <v>#N/A</v>
      </c>
      <c r="AP392" s="85" t="e">
        <f t="shared" si="276"/>
        <v>#N/A</v>
      </c>
      <c r="AQ392" s="85" t="e">
        <f t="shared" si="277"/>
        <v>#N/A</v>
      </c>
      <c r="AR392" s="85" t="e">
        <f t="shared" si="278"/>
        <v>#N/A</v>
      </c>
      <c r="AS392" s="85" t="e">
        <f t="shared" si="279"/>
        <v>#N/A</v>
      </c>
      <c r="AT392" s="85" t="e">
        <f t="shared" si="280"/>
        <v>#N/A</v>
      </c>
      <c r="AU392" s="85" t="e">
        <f t="shared" si="289"/>
        <v>#VALUE!</v>
      </c>
      <c r="AV392" s="85" t="e">
        <f t="shared" si="290"/>
        <v>#VALUE!</v>
      </c>
      <c r="AW392" s="85" t="e">
        <f t="shared" si="291"/>
        <v>#VALUE!</v>
      </c>
      <c r="AX392" s="25" t="e">
        <f t="shared" si="292"/>
        <v>#VALUE!</v>
      </c>
      <c r="AY392" s="25">
        <f t="shared" si="253"/>
        <v>1.0169999999999999</v>
      </c>
      <c r="AZ392" s="55" t="e">
        <f t="shared" si="293"/>
        <v>#DIV/0!</v>
      </c>
    </row>
    <row r="393" spans="3:52">
      <c r="C393" s="4"/>
      <c r="D393" s="4"/>
      <c r="E393" s="4"/>
      <c r="F393" s="4"/>
      <c r="G393" s="55">
        <f t="shared" si="254"/>
        <v>-1.1208741258741391E-2</v>
      </c>
      <c r="H393" s="26"/>
      <c r="I393" s="25">
        <f>'Randament Mammo'!$I$18-4.5</f>
        <v>61.5</v>
      </c>
      <c r="J393" s="26"/>
      <c r="K393" s="25">
        <f t="shared" si="281"/>
        <v>0</v>
      </c>
      <c r="L393" s="25" t="e">
        <f>VLOOKUP(E393,'Tabele aux MGD'!B383:F393,IF(_CTF="Mo/Mo",2,IF(_CTF="Mo/Rh",3,IF(_CTF="Rh/Rh",4,5))),0)</f>
        <v>#N/A</v>
      </c>
      <c r="M393" s="25" t="e">
        <f t="shared" si="255"/>
        <v>#N/A</v>
      </c>
      <c r="N393" s="25" t="e">
        <f t="shared" si="256"/>
        <v>#N/A</v>
      </c>
      <c r="O393" s="25" t="e">
        <f t="shared" si="257"/>
        <v>#N/A</v>
      </c>
      <c r="P393" s="25" t="e">
        <f t="shared" si="258"/>
        <v>#N/A</v>
      </c>
      <c r="Q393" s="25" t="e">
        <f t="shared" si="259"/>
        <v>#N/A</v>
      </c>
      <c r="R393" s="25" t="e">
        <f t="shared" si="260"/>
        <v>#N/A</v>
      </c>
      <c r="S393" s="25" t="e">
        <f t="shared" si="261"/>
        <v>#N/A</v>
      </c>
      <c r="T393" s="25" t="e">
        <f t="shared" si="262"/>
        <v>#N/A</v>
      </c>
      <c r="U393" s="25" t="e">
        <f t="shared" si="282"/>
        <v>#VALUE!</v>
      </c>
      <c r="V393" s="25" t="e">
        <f t="shared" si="283"/>
        <v>#VALUE!</v>
      </c>
      <c r="W393" s="25" t="e">
        <f t="shared" si="284"/>
        <v>#VALUE!</v>
      </c>
      <c r="X393" s="26"/>
      <c r="Y393" s="85" t="e">
        <f t="shared" si="263"/>
        <v>#N/A</v>
      </c>
      <c r="Z393" s="85" t="e">
        <f t="shared" si="264"/>
        <v>#N/A</v>
      </c>
      <c r="AA393" s="85" t="e">
        <f t="shared" si="265"/>
        <v>#N/A</v>
      </c>
      <c r="AB393" s="85" t="e">
        <f t="shared" si="266"/>
        <v>#N/A</v>
      </c>
      <c r="AC393" s="85" t="e">
        <f t="shared" si="267"/>
        <v>#N/A</v>
      </c>
      <c r="AD393" s="85" t="e">
        <f t="shared" si="268"/>
        <v>#N/A</v>
      </c>
      <c r="AE393" s="85" t="e">
        <f t="shared" si="269"/>
        <v>#N/A</v>
      </c>
      <c r="AF393" s="85" t="e">
        <f t="shared" si="270"/>
        <v>#N/A</v>
      </c>
      <c r="AG393" s="85" t="e">
        <f t="shared" si="271"/>
        <v>#N/A</v>
      </c>
      <c r="AH393" s="85" t="e">
        <f t="shared" si="272"/>
        <v>#N/A</v>
      </c>
      <c r="AI393" s="85" t="e">
        <f t="shared" si="273"/>
        <v>#N/A</v>
      </c>
      <c r="AJ393" s="85" t="e">
        <f t="shared" si="274"/>
        <v>#N/A</v>
      </c>
      <c r="AK393" s="85" t="e">
        <f t="shared" si="285"/>
        <v>#VALUE!</v>
      </c>
      <c r="AL393" s="85" t="e">
        <f t="shared" si="286"/>
        <v>#VALUE!</v>
      </c>
      <c r="AM393" s="85" t="e">
        <f t="shared" si="287"/>
        <v>#VALUE!</v>
      </c>
      <c r="AN393" s="85" t="e">
        <f t="shared" si="288"/>
        <v>#N/A</v>
      </c>
      <c r="AO393" s="85" t="e">
        <f t="shared" si="275"/>
        <v>#N/A</v>
      </c>
      <c r="AP393" s="85" t="e">
        <f t="shared" si="276"/>
        <v>#N/A</v>
      </c>
      <c r="AQ393" s="85" t="e">
        <f t="shared" si="277"/>
        <v>#N/A</v>
      </c>
      <c r="AR393" s="85" t="e">
        <f t="shared" si="278"/>
        <v>#N/A</v>
      </c>
      <c r="AS393" s="85" t="e">
        <f t="shared" si="279"/>
        <v>#N/A</v>
      </c>
      <c r="AT393" s="85" t="e">
        <f t="shared" si="280"/>
        <v>#N/A</v>
      </c>
      <c r="AU393" s="85" t="e">
        <f t="shared" si="289"/>
        <v>#VALUE!</v>
      </c>
      <c r="AV393" s="85" t="e">
        <f t="shared" si="290"/>
        <v>#VALUE!</v>
      </c>
      <c r="AW393" s="85" t="e">
        <f t="shared" si="291"/>
        <v>#VALUE!</v>
      </c>
      <c r="AX393" s="25" t="e">
        <f t="shared" si="292"/>
        <v>#VALUE!</v>
      </c>
      <c r="AY393" s="25">
        <f t="shared" si="253"/>
        <v>1.0169999999999999</v>
      </c>
      <c r="AZ393" s="55" t="e">
        <f t="shared" si="293"/>
        <v>#DIV/0!</v>
      </c>
    </row>
    <row r="394" spans="3:52">
      <c r="C394" s="4"/>
      <c r="D394" s="4"/>
      <c r="E394" s="4"/>
      <c r="F394" s="4"/>
      <c r="G394" s="55">
        <f t="shared" si="254"/>
        <v>-1.1208741258741391E-2</v>
      </c>
      <c r="H394" s="26"/>
      <c r="I394" s="25">
        <f>'Randament Mammo'!$I$18-4.5</f>
        <v>61.5</v>
      </c>
      <c r="J394" s="26"/>
      <c r="K394" s="25">
        <f t="shared" si="281"/>
        <v>0</v>
      </c>
      <c r="L394" s="25" t="e">
        <f>VLOOKUP(E394,'Tabele aux MGD'!B384:F394,IF(_CTF="Mo/Mo",2,IF(_CTF="Mo/Rh",3,IF(_CTF="Rh/Rh",4,5))),0)</f>
        <v>#N/A</v>
      </c>
      <c r="M394" s="25" t="e">
        <f t="shared" si="255"/>
        <v>#N/A</v>
      </c>
      <c r="N394" s="25" t="e">
        <f t="shared" si="256"/>
        <v>#N/A</v>
      </c>
      <c r="O394" s="25" t="e">
        <f t="shared" si="257"/>
        <v>#N/A</v>
      </c>
      <c r="P394" s="25" t="e">
        <f t="shared" si="258"/>
        <v>#N/A</v>
      </c>
      <c r="Q394" s="25" t="e">
        <f t="shared" si="259"/>
        <v>#N/A</v>
      </c>
      <c r="R394" s="25" t="e">
        <f t="shared" si="260"/>
        <v>#N/A</v>
      </c>
      <c r="S394" s="25" t="e">
        <f t="shared" si="261"/>
        <v>#N/A</v>
      </c>
      <c r="T394" s="25" t="e">
        <f t="shared" si="262"/>
        <v>#N/A</v>
      </c>
      <c r="U394" s="25" t="e">
        <f t="shared" si="282"/>
        <v>#VALUE!</v>
      </c>
      <c r="V394" s="25" t="e">
        <f t="shared" si="283"/>
        <v>#VALUE!</v>
      </c>
      <c r="W394" s="25" t="e">
        <f t="shared" si="284"/>
        <v>#VALUE!</v>
      </c>
      <c r="X394" s="26"/>
      <c r="Y394" s="85" t="e">
        <f t="shared" si="263"/>
        <v>#N/A</v>
      </c>
      <c r="Z394" s="85" t="e">
        <f t="shared" si="264"/>
        <v>#N/A</v>
      </c>
      <c r="AA394" s="85" t="e">
        <f t="shared" si="265"/>
        <v>#N/A</v>
      </c>
      <c r="AB394" s="85" t="e">
        <f t="shared" si="266"/>
        <v>#N/A</v>
      </c>
      <c r="AC394" s="85" t="e">
        <f t="shared" si="267"/>
        <v>#N/A</v>
      </c>
      <c r="AD394" s="85" t="e">
        <f t="shared" si="268"/>
        <v>#N/A</v>
      </c>
      <c r="AE394" s="85" t="e">
        <f t="shared" si="269"/>
        <v>#N/A</v>
      </c>
      <c r="AF394" s="85" t="e">
        <f t="shared" si="270"/>
        <v>#N/A</v>
      </c>
      <c r="AG394" s="85" t="e">
        <f t="shared" si="271"/>
        <v>#N/A</v>
      </c>
      <c r="AH394" s="85" t="e">
        <f t="shared" si="272"/>
        <v>#N/A</v>
      </c>
      <c r="AI394" s="85" t="e">
        <f t="shared" si="273"/>
        <v>#N/A</v>
      </c>
      <c r="AJ394" s="85" t="e">
        <f t="shared" si="274"/>
        <v>#N/A</v>
      </c>
      <c r="AK394" s="85" t="e">
        <f t="shared" si="285"/>
        <v>#VALUE!</v>
      </c>
      <c r="AL394" s="85" t="e">
        <f t="shared" si="286"/>
        <v>#VALUE!</v>
      </c>
      <c r="AM394" s="85" t="e">
        <f t="shared" si="287"/>
        <v>#VALUE!</v>
      </c>
      <c r="AN394" s="85" t="e">
        <f t="shared" si="288"/>
        <v>#N/A</v>
      </c>
      <c r="AO394" s="85" t="e">
        <f t="shared" si="275"/>
        <v>#N/A</v>
      </c>
      <c r="AP394" s="85" t="e">
        <f t="shared" si="276"/>
        <v>#N/A</v>
      </c>
      <c r="AQ394" s="85" t="e">
        <f t="shared" si="277"/>
        <v>#N/A</v>
      </c>
      <c r="AR394" s="85" t="e">
        <f t="shared" si="278"/>
        <v>#N/A</v>
      </c>
      <c r="AS394" s="85" t="e">
        <f t="shared" si="279"/>
        <v>#N/A</v>
      </c>
      <c r="AT394" s="85" t="e">
        <f t="shared" si="280"/>
        <v>#N/A</v>
      </c>
      <c r="AU394" s="85" t="e">
        <f t="shared" si="289"/>
        <v>#VALUE!</v>
      </c>
      <c r="AV394" s="85" t="e">
        <f t="shared" si="290"/>
        <v>#VALUE!</v>
      </c>
      <c r="AW394" s="85" t="e">
        <f t="shared" si="291"/>
        <v>#VALUE!</v>
      </c>
      <c r="AX394" s="25" t="e">
        <f t="shared" si="292"/>
        <v>#VALUE!</v>
      </c>
      <c r="AY394" s="25">
        <f t="shared" si="253"/>
        <v>1.0169999999999999</v>
      </c>
      <c r="AZ394" s="55" t="e">
        <f t="shared" si="293"/>
        <v>#DIV/0!</v>
      </c>
    </row>
    <row r="395" spans="3:52">
      <c r="C395" s="4"/>
      <c r="D395" s="4"/>
      <c r="E395" s="4"/>
      <c r="F395" s="4"/>
      <c r="G395" s="55">
        <f t="shared" si="254"/>
        <v>-1.1208741258741391E-2</v>
      </c>
      <c r="H395" s="26"/>
      <c r="I395" s="25">
        <f>'Randament Mammo'!$I$18-4.5</f>
        <v>61.5</v>
      </c>
      <c r="J395" s="26"/>
      <c r="K395" s="25">
        <f t="shared" si="281"/>
        <v>0</v>
      </c>
      <c r="L395" s="25" t="e">
        <f>VLOOKUP(E395,'Tabele aux MGD'!B385:F395,IF(_CTF="Mo/Mo",2,IF(_CTF="Mo/Rh",3,IF(_CTF="Rh/Rh",4,5))),0)</f>
        <v>#N/A</v>
      </c>
      <c r="M395" s="25" t="e">
        <f t="shared" si="255"/>
        <v>#N/A</v>
      </c>
      <c r="N395" s="25" t="e">
        <f t="shared" si="256"/>
        <v>#N/A</v>
      </c>
      <c r="O395" s="25" t="e">
        <f t="shared" si="257"/>
        <v>#N/A</v>
      </c>
      <c r="P395" s="25" t="e">
        <f t="shared" si="258"/>
        <v>#N/A</v>
      </c>
      <c r="Q395" s="25" t="e">
        <f t="shared" si="259"/>
        <v>#N/A</v>
      </c>
      <c r="R395" s="25" t="e">
        <f t="shared" si="260"/>
        <v>#N/A</v>
      </c>
      <c r="S395" s="25" t="e">
        <f t="shared" si="261"/>
        <v>#N/A</v>
      </c>
      <c r="T395" s="25" t="e">
        <f t="shared" si="262"/>
        <v>#N/A</v>
      </c>
      <c r="U395" s="25" t="e">
        <f t="shared" si="282"/>
        <v>#VALUE!</v>
      </c>
      <c r="V395" s="25" t="e">
        <f t="shared" si="283"/>
        <v>#VALUE!</v>
      </c>
      <c r="W395" s="25" t="e">
        <f t="shared" si="284"/>
        <v>#VALUE!</v>
      </c>
      <c r="X395" s="26"/>
      <c r="Y395" s="85" t="e">
        <f t="shared" si="263"/>
        <v>#N/A</v>
      </c>
      <c r="Z395" s="85" t="e">
        <f t="shared" si="264"/>
        <v>#N/A</v>
      </c>
      <c r="AA395" s="85" t="e">
        <f t="shared" si="265"/>
        <v>#N/A</v>
      </c>
      <c r="AB395" s="85" t="e">
        <f t="shared" si="266"/>
        <v>#N/A</v>
      </c>
      <c r="AC395" s="85" t="e">
        <f t="shared" si="267"/>
        <v>#N/A</v>
      </c>
      <c r="AD395" s="85" t="e">
        <f t="shared" si="268"/>
        <v>#N/A</v>
      </c>
      <c r="AE395" s="85" t="e">
        <f t="shared" si="269"/>
        <v>#N/A</v>
      </c>
      <c r="AF395" s="85" t="e">
        <f t="shared" si="270"/>
        <v>#N/A</v>
      </c>
      <c r="AG395" s="85" t="e">
        <f t="shared" si="271"/>
        <v>#N/A</v>
      </c>
      <c r="AH395" s="85" t="e">
        <f t="shared" si="272"/>
        <v>#N/A</v>
      </c>
      <c r="AI395" s="85" t="e">
        <f t="shared" si="273"/>
        <v>#N/A</v>
      </c>
      <c r="AJ395" s="85" t="e">
        <f t="shared" si="274"/>
        <v>#N/A</v>
      </c>
      <c r="AK395" s="85" t="e">
        <f t="shared" si="285"/>
        <v>#VALUE!</v>
      </c>
      <c r="AL395" s="85" t="e">
        <f t="shared" si="286"/>
        <v>#VALUE!</v>
      </c>
      <c r="AM395" s="85" t="e">
        <f t="shared" si="287"/>
        <v>#VALUE!</v>
      </c>
      <c r="AN395" s="85" t="e">
        <f t="shared" si="288"/>
        <v>#N/A</v>
      </c>
      <c r="AO395" s="85" t="e">
        <f t="shared" si="275"/>
        <v>#N/A</v>
      </c>
      <c r="AP395" s="85" t="e">
        <f t="shared" si="276"/>
        <v>#N/A</v>
      </c>
      <c r="AQ395" s="85" t="e">
        <f t="shared" si="277"/>
        <v>#N/A</v>
      </c>
      <c r="AR395" s="85" t="e">
        <f t="shared" si="278"/>
        <v>#N/A</v>
      </c>
      <c r="AS395" s="85" t="e">
        <f t="shared" si="279"/>
        <v>#N/A</v>
      </c>
      <c r="AT395" s="85" t="e">
        <f t="shared" si="280"/>
        <v>#N/A</v>
      </c>
      <c r="AU395" s="85" t="e">
        <f t="shared" si="289"/>
        <v>#VALUE!</v>
      </c>
      <c r="AV395" s="85" t="e">
        <f t="shared" si="290"/>
        <v>#VALUE!</v>
      </c>
      <c r="AW395" s="85" t="e">
        <f t="shared" si="291"/>
        <v>#VALUE!</v>
      </c>
      <c r="AX395" s="25" t="e">
        <f t="shared" si="292"/>
        <v>#VALUE!</v>
      </c>
      <c r="AY395" s="25">
        <f t="shared" si="253"/>
        <v>1.0169999999999999</v>
      </c>
      <c r="AZ395" s="55" t="e">
        <f t="shared" si="293"/>
        <v>#DIV/0!</v>
      </c>
    </row>
    <row r="396" spans="3:52">
      <c r="C396" s="4"/>
      <c r="D396" s="4"/>
      <c r="E396" s="4"/>
      <c r="F396" s="4"/>
      <c r="G396" s="55">
        <f t="shared" si="254"/>
        <v>-1.1208741258741391E-2</v>
      </c>
      <c r="H396" s="26"/>
      <c r="I396" s="25">
        <f>'Randament Mammo'!$I$18-4.5</f>
        <v>61.5</v>
      </c>
      <c r="J396" s="26"/>
      <c r="K396" s="25">
        <f t="shared" si="281"/>
        <v>0</v>
      </c>
      <c r="L396" s="25" t="e">
        <f>VLOOKUP(E396,'Tabele aux MGD'!B386:F396,IF(_CTF="Mo/Mo",2,IF(_CTF="Mo/Rh",3,IF(_CTF="Rh/Rh",4,5))),0)</f>
        <v>#N/A</v>
      </c>
      <c r="M396" s="25" t="e">
        <f t="shared" si="255"/>
        <v>#N/A</v>
      </c>
      <c r="N396" s="25" t="e">
        <f t="shared" si="256"/>
        <v>#N/A</v>
      </c>
      <c r="O396" s="25" t="e">
        <f t="shared" si="257"/>
        <v>#N/A</v>
      </c>
      <c r="P396" s="25" t="e">
        <f t="shared" si="258"/>
        <v>#N/A</v>
      </c>
      <c r="Q396" s="25" t="e">
        <f t="shared" si="259"/>
        <v>#N/A</v>
      </c>
      <c r="R396" s="25" t="e">
        <f t="shared" si="260"/>
        <v>#N/A</v>
      </c>
      <c r="S396" s="25" t="e">
        <f t="shared" si="261"/>
        <v>#N/A</v>
      </c>
      <c r="T396" s="25" t="e">
        <f t="shared" si="262"/>
        <v>#N/A</v>
      </c>
      <c r="U396" s="25" t="e">
        <f t="shared" si="282"/>
        <v>#VALUE!</v>
      </c>
      <c r="V396" s="25" t="e">
        <f t="shared" si="283"/>
        <v>#VALUE!</v>
      </c>
      <c r="W396" s="25" t="e">
        <f t="shared" si="284"/>
        <v>#VALUE!</v>
      </c>
      <c r="X396" s="26"/>
      <c r="Y396" s="85" t="e">
        <f t="shared" si="263"/>
        <v>#N/A</v>
      </c>
      <c r="Z396" s="85" t="e">
        <f t="shared" si="264"/>
        <v>#N/A</v>
      </c>
      <c r="AA396" s="85" t="e">
        <f t="shared" si="265"/>
        <v>#N/A</v>
      </c>
      <c r="AB396" s="85" t="e">
        <f t="shared" si="266"/>
        <v>#N/A</v>
      </c>
      <c r="AC396" s="85" t="e">
        <f t="shared" si="267"/>
        <v>#N/A</v>
      </c>
      <c r="AD396" s="85" t="e">
        <f t="shared" si="268"/>
        <v>#N/A</v>
      </c>
      <c r="AE396" s="85" t="e">
        <f t="shared" si="269"/>
        <v>#N/A</v>
      </c>
      <c r="AF396" s="85" t="e">
        <f t="shared" si="270"/>
        <v>#N/A</v>
      </c>
      <c r="AG396" s="85" t="e">
        <f t="shared" si="271"/>
        <v>#N/A</v>
      </c>
      <c r="AH396" s="85" t="e">
        <f t="shared" si="272"/>
        <v>#N/A</v>
      </c>
      <c r="AI396" s="85" t="e">
        <f t="shared" si="273"/>
        <v>#N/A</v>
      </c>
      <c r="AJ396" s="85" t="e">
        <f t="shared" si="274"/>
        <v>#N/A</v>
      </c>
      <c r="AK396" s="85" t="e">
        <f t="shared" si="285"/>
        <v>#VALUE!</v>
      </c>
      <c r="AL396" s="85" t="e">
        <f t="shared" si="286"/>
        <v>#VALUE!</v>
      </c>
      <c r="AM396" s="85" t="e">
        <f t="shared" si="287"/>
        <v>#VALUE!</v>
      </c>
      <c r="AN396" s="85" t="e">
        <f t="shared" si="288"/>
        <v>#N/A</v>
      </c>
      <c r="AO396" s="85" t="e">
        <f t="shared" si="275"/>
        <v>#N/A</v>
      </c>
      <c r="AP396" s="85" t="e">
        <f t="shared" si="276"/>
        <v>#N/A</v>
      </c>
      <c r="AQ396" s="85" t="e">
        <f t="shared" si="277"/>
        <v>#N/A</v>
      </c>
      <c r="AR396" s="85" t="e">
        <f t="shared" si="278"/>
        <v>#N/A</v>
      </c>
      <c r="AS396" s="85" t="e">
        <f t="shared" si="279"/>
        <v>#N/A</v>
      </c>
      <c r="AT396" s="85" t="e">
        <f t="shared" si="280"/>
        <v>#N/A</v>
      </c>
      <c r="AU396" s="85" t="e">
        <f t="shared" si="289"/>
        <v>#VALUE!</v>
      </c>
      <c r="AV396" s="85" t="e">
        <f t="shared" si="290"/>
        <v>#VALUE!</v>
      </c>
      <c r="AW396" s="85" t="e">
        <f t="shared" si="291"/>
        <v>#VALUE!</v>
      </c>
      <c r="AX396" s="25" t="e">
        <f t="shared" si="292"/>
        <v>#VALUE!</v>
      </c>
      <c r="AY396" s="25">
        <f t="shared" si="253"/>
        <v>1.0169999999999999</v>
      </c>
      <c r="AZ396" s="55" t="e">
        <f t="shared" si="293"/>
        <v>#DIV/0!</v>
      </c>
    </row>
    <row r="397" spans="3:52">
      <c r="C397" s="4"/>
      <c r="D397" s="4"/>
      <c r="E397" s="4"/>
      <c r="F397" s="4"/>
      <c r="G397" s="55">
        <f t="shared" si="254"/>
        <v>-1.1208741258741391E-2</v>
      </c>
      <c r="H397" s="26"/>
      <c r="I397" s="25">
        <f>'Randament Mammo'!$I$18-4.5</f>
        <v>61.5</v>
      </c>
      <c r="J397" s="26"/>
      <c r="K397" s="25">
        <f t="shared" si="281"/>
        <v>0</v>
      </c>
      <c r="L397" s="25" t="e">
        <f>VLOOKUP(E397,'Tabele aux MGD'!B387:F397,IF(_CTF="Mo/Mo",2,IF(_CTF="Mo/Rh",3,IF(_CTF="Rh/Rh",4,5))),0)</f>
        <v>#N/A</v>
      </c>
      <c r="M397" s="25" t="e">
        <f t="shared" si="255"/>
        <v>#N/A</v>
      </c>
      <c r="N397" s="25" t="e">
        <f t="shared" si="256"/>
        <v>#N/A</v>
      </c>
      <c r="O397" s="25" t="e">
        <f t="shared" si="257"/>
        <v>#N/A</v>
      </c>
      <c r="P397" s="25" t="e">
        <f t="shared" si="258"/>
        <v>#N/A</v>
      </c>
      <c r="Q397" s="25" t="e">
        <f t="shared" si="259"/>
        <v>#N/A</v>
      </c>
      <c r="R397" s="25" t="e">
        <f t="shared" si="260"/>
        <v>#N/A</v>
      </c>
      <c r="S397" s="25" t="e">
        <f t="shared" si="261"/>
        <v>#N/A</v>
      </c>
      <c r="T397" s="25" t="e">
        <f t="shared" si="262"/>
        <v>#N/A</v>
      </c>
      <c r="U397" s="25" t="e">
        <f t="shared" si="282"/>
        <v>#VALUE!</v>
      </c>
      <c r="V397" s="25" t="e">
        <f t="shared" si="283"/>
        <v>#VALUE!</v>
      </c>
      <c r="W397" s="25" t="e">
        <f t="shared" si="284"/>
        <v>#VALUE!</v>
      </c>
      <c r="X397" s="26"/>
      <c r="Y397" s="85" t="e">
        <f t="shared" si="263"/>
        <v>#N/A</v>
      </c>
      <c r="Z397" s="85" t="e">
        <f t="shared" si="264"/>
        <v>#N/A</v>
      </c>
      <c r="AA397" s="85" t="e">
        <f t="shared" si="265"/>
        <v>#N/A</v>
      </c>
      <c r="AB397" s="85" t="e">
        <f t="shared" si="266"/>
        <v>#N/A</v>
      </c>
      <c r="AC397" s="85" t="e">
        <f t="shared" si="267"/>
        <v>#N/A</v>
      </c>
      <c r="AD397" s="85" t="e">
        <f t="shared" si="268"/>
        <v>#N/A</v>
      </c>
      <c r="AE397" s="85" t="e">
        <f t="shared" si="269"/>
        <v>#N/A</v>
      </c>
      <c r="AF397" s="85" t="e">
        <f t="shared" si="270"/>
        <v>#N/A</v>
      </c>
      <c r="AG397" s="85" t="e">
        <f t="shared" si="271"/>
        <v>#N/A</v>
      </c>
      <c r="AH397" s="85" t="e">
        <f t="shared" si="272"/>
        <v>#N/A</v>
      </c>
      <c r="AI397" s="85" t="e">
        <f t="shared" si="273"/>
        <v>#N/A</v>
      </c>
      <c r="AJ397" s="85" t="e">
        <f t="shared" si="274"/>
        <v>#N/A</v>
      </c>
      <c r="AK397" s="85" t="e">
        <f t="shared" si="285"/>
        <v>#VALUE!</v>
      </c>
      <c r="AL397" s="85" t="e">
        <f t="shared" si="286"/>
        <v>#VALUE!</v>
      </c>
      <c r="AM397" s="85" t="e">
        <f t="shared" si="287"/>
        <v>#VALUE!</v>
      </c>
      <c r="AN397" s="85" t="e">
        <f t="shared" si="288"/>
        <v>#N/A</v>
      </c>
      <c r="AO397" s="85" t="e">
        <f t="shared" si="275"/>
        <v>#N/A</v>
      </c>
      <c r="AP397" s="85" t="e">
        <f t="shared" si="276"/>
        <v>#N/A</v>
      </c>
      <c r="AQ397" s="85" t="e">
        <f t="shared" si="277"/>
        <v>#N/A</v>
      </c>
      <c r="AR397" s="85" t="e">
        <f t="shared" si="278"/>
        <v>#N/A</v>
      </c>
      <c r="AS397" s="85" t="e">
        <f t="shared" si="279"/>
        <v>#N/A</v>
      </c>
      <c r="AT397" s="85" t="e">
        <f t="shared" si="280"/>
        <v>#N/A</v>
      </c>
      <c r="AU397" s="85" t="e">
        <f t="shared" si="289"/>
        <v>#VALUE!</v>
      </c>
      <c r="AV397" s="85" t="e">
        <f t="shared" si="290"/>
        <v>#VALUE!</v>
      </c>
      <c r="AW397" s="85" t="e">
        <f t="shared" si="291"/>
        <v>#VALUE!</v>
      </c>
      <c r="AX397" s="25" t="e">
        <f t="shared" si="292"/>
        <v>#VALUE!</v>
      </c>
      <c r="AY397" s="25">
        <f t="shared" si="253"/>
        <v>1.0169999999999999</v>
      </c>
      <c r="AZ397" s="55" t="e">
        <f t="shared" si="293"/>
        <v>#DIV/0!</v>
      </c>
    </row>
    <row r="398" spans="3:52">
      <c r="C398" s="4"/>
      <c r="D398" s="4"/>
      <c r="E398" s="4"/>
      <c r="F398" s="4"/>
      <c r="G398" s="55">
        <f t="shared" si="254"/>
        <v>-1.1208741258741391E-2</v>
      </c>
      <c r="H398" s="26"/>
      <c r="I398" s="25">
        <f>'Randament Mammo'!$I$18-4.5</f>
        <v>61.5</v>
      </c>
      <c r="J398" s="26"/>
      <c r="K398" s="25">
        <f t="shared" si="281"/>
        <v>0</v>
      </c>
      <c r="L398" s="25" t="e">
        <f>VLOOKUP(E398,'Tabele aux MGD'!B388:F398,IF(_CTF="Mo/Mo",2,IF(_CTF="Mo/Rh",3,IF(_CTF="Rh/Rh",4,5))),0)</f>
        <v>#N/A</v>
      </c>
      <c r="M398" s="25" t="e">
        <f t="shared" si="255"/>
        <v>#N/A</v>
      </c>
      <c r="N398" s="25" t="e">
        <f t="shared" si="256"/>
        <v>#N/A</v>
      </c>
      <c r="O398" s="25" t="e">
        <f t="shared" si="257"/>
        <v>#N/A</v>
      </c>
      <c r="P398" s="25" t="e">
        <f t="shared" si="258"/>
        <v>#N/A</v>
      </c>
      <c r="Q398" s="25" t="e">
        <f t="shared" si="259"/>
        <v>#N/A</v>
      </c>
      <c r="R398" s="25" t="e">
        <f t="shared" si="260"/>
        <v>#N/A</v>
      </c>
      <c r="S398" s="25" t="e">
        <f t="shared" si="261"/>
        <v>#N/A</v>
      </c>
      <c r="T398" s="25" t="e">
        <f t="shared" si="262"/>
        <v>#N/A</v>
      </c>
      <c r="U398" s="25" t="e">
        <f t="shared" si="282"/>
        <v>#VALUE!</v>
      </c>
      <c r="V398" s="25" t="e">
        <f t="shared" si="283"/>
        <v>#VALUE!</v>
      </c>
      <c r="W398" s="25" t="e">
        <f t="shared" si="284"/>
        <v>#VALUE!</v>
      </c>
      <c r="X398" s="26"/>
      <c r="Y398" s="85" t="e">
        <f t="shared" si="263"/>
        <v>#N/A</v>
      </c>
      <c r="Z398" s="85" t="e">
        <f t="shared" si="264"/>
        <v>#N/A</v>
      </c>
      <c r="AA398" s="85" t="e">
        <f t="shared" si="265"/>
        <v>#N/A</v>
      </c>
      <c r="AB398" s="85" t="e">
        <f t="shared" si="266"/>
        <v>#N/A</v>
      </c>
      <c r="AC398" s="85" t="e">
        <f t="shared" si="267"/>
        <v>#N/A</v>
      </c>
      <c r="AD398" s="85" t="e">
        <f t="shared" si="268"/>
        <v>#N/A</v>
      </c>
      <c r="AE398" s="85" t="e">
        <f t="shared" si="269"/>
        <v>#N/A</v>
      </c>
      <c r="AF398" s="85" t="e">
        <f t="shared" si="270"/>
        <v>#N/A</v>
      </c>
      <c r="AG398" s="85" t="e">
        <f t="shared" si="271"/>
        <v>#N/A</v>
      </c>
      <c r="AH398" s="85" t="e">
        <f t="shared" si="272"/>
        <v>#N/A</v>
      </c>
      <c r="AI398" s="85" t="e">
        <f t="shared" si="273"/>
        <v>#N/A</v>
      </c>
      <c r="AJ398" s="85" t="e">
        <f t="shared" si="274"/>
        <v>#N/A</v>
      </c>
      <c r="AK398" s="85" t="e">
        <f t="shared" si="285"/>
        <v>#VALUE!</v>
      </c>
      <c r="AL398" s="85" t="e">
        <f t="shared" si="286"/>
        <v>#VALUE!</v>
      </c>
      <c r="AM398" s="85" t="e">
        <f t="shared" si="287"/>
        <v>#VALUE!</v>
      </c>
      <c r="AN398" s="85" t="e">
        <f t="shared" si="288"/>
        <v>#N/A</v>
      </c>
      <c r="AO398" s="85" t="e">
        <f t="shared" si="275"/>
        <v>#N/A</v>
      </c>
      <c r="AP398" s="85" t="e">
        <f t="shared" si="276"/>
        <v>#N/A</v>
      </c>
      <c r="AQ398" s="85" t="e">
        <f t="shared" si="277"/>
        <v>#N/A</v>
      </c>
      <c r="AR398" s="85" t="e">
        <f t="shared" si="278"/>
        <v>#N/A</v>
      </c>
      <c r="AS398" s="85" t="e">
        <f t="shared" si="279"/>
        <v>#N/A</v>
      </c>
      <c r="AT398" s="85" t="e">
        <f t="shared" si="280"/>
        <v>#N/A</v>
      </c>
      <c r="AU398" s="85" t="e">
        <f t="shared" si="289"/>
        <v>#VALUE!</v>
      </c>
      <c r="AV398" s="85" t="e">
        <f t="shared" si="290"/>
        <v>#VALUE!</v>
      </c>
      <c r="AW398" s="85" t="e">
        <f t="shared" si="291"/>
        <v>#VALUE!</v>
      </c>
      <c r="AX398" s="25" t="e">
        <f t="shared" si="292"/>
        <v>#VALUE!</v>
      </c>
      <c r="AY398" s="25">
        <f t="shared" si="253"/>
        <v>1.0169999999999999</v>
      </c>
      <c r="AZ398" s="55" t="e">
        <f t="shared" si="293"/>
        <v>#DIV/0!</v>
      </c>
    </row>
    <row r="399" spans="3:52">
      <c r="C399" s="4"/>
      <c r="D399" s="4"/>
      <c r="E399" s="4"/>
      <c r="F399" s="4"/>
      <c r="G399" s="55">
        <f t="shared" si="254"/>
        <v>-1.1208741258741391E-2</v>
      </c>
      <c r="H399" s="26"/>
      <c r="I399" s="25">
        <f>'Randament Mammo'!$I$18-4.5</f>
        <v>61.5</v>
      </c>
      <c r="J399" s="26"/>
      <c r="K399" s="25">
        <f t="shared" si="281"/>
        <v>0</v>
      </c>
      <c r="L399" s="25" t="e">
        <f>VLOOKUP(E399,'Tabele aux MGD'!B389:F399,IF(_CTF="Mo/Mo",2,IF(_CTF="Mo/Rh",3,IF(_CTF="Rh/Rh",4,5))),0)</f>
        <v>#N/A</v>
      </c>
      <c r="M399" s="25" t="e">
        <f t="shared" si="255"/>
        <v>#N/A</v>
      </c>
      <c r="N399" s="25" t="e">
        <f t="shared" si="256"/>
        <v>#N/A</v>
      </c>
      <c r="O399" s="25" t="e">
        <f t="shared" si="257"/>
        <v>#N/A</v>
      </c>
      <c r="P399" s="25" t="e">
        <f t="shared" si="258"/>
        <v>#N/A</v>
      </c>
      <c r="Q399" s="25" t="e">
        <f t="shared" si="259"/>
        <v>#N/A</v>
      </c>
      <c r="R399" s="25" t="e">
        <f t="shared" si="260"/>
        <v>#N/A</v>
      </c>
      <c r="S399" s="25" t="e">
        <f t="shared" si="261"/>
        <v>#N/A</v>
      </c>
      <c r="T399" s="25" t="e">
        <f t="shared" si="262"/>
        <v>#N/A</v>
      </c>
      <c r="U399" s="25" t="e">
        <f t="shared" si="282"/>
        <v>#VALUE!</v>
      </c>
      <c r="V399" s="25" t="e">
        <f t="shared" si="283"/>
        <v>#VALUE!</v>
      </c>
      <c r="W399" s="25" t="e">
        <f t="shared" si="284"/>
        <v>#VALUE!</v>
      </c>
      <c r="X399" s="26"/>
      <c r="Y399" s="85" t="e">
        <f t="shared" si="263"/>
        <v>#N/A</v>
      </c>
      <c r="Z399" s="85" t="e">
        <f t="shared" si="264"/>
        <v>#N/A</v>
      </c>
      <c r="AA399" s="85" t="e">
        <f t="shared" si="265"/>
        <v>#N/A</v>
      </c>
      <c r="AB399" s="85" t="e">
        <f t="shared" si="266"/>
        <v>#N/A</v>
      </c>
      <c r="AC399" s="85" t="e">
        <f t="shared" si="267"/>
        <v>#N/A</v>
      </c>
      <c r="AD399" s="85" t="e">
        <f t="shared" si="268"/>
        <v>#N/A</v>
      </c>
      <c r="AE399" s="85" t="e">
        <f t="shared" si="269"/>
        <v>#N/A</v>
      </c>
      <c r="AF399" s="85" t="e">
        <f t="shared" si="270"/>
        <v>#N/A</v>
      </c>
      <c r="AG399" s="85" t="e">
        <f t="shared" si="271"/>
        <v>#N/A</v>
      </c>
      <c r="AH399" s="85" t="e">
        <f t="shared" si="272"/>
        <v>#N/A</v>
      </c>
      <c r="AI399" s="85" t="e">
        <f t="shared" si="273"/>
        <v>#N/A</v>
      </c>
      <c r="AJ399" s="85" t="e">
        <f t="shared" si="274"/>
        <v>#N/A</v>
      </c>
      <c r="AK399" s="85" t="e">
        <f t="shared" si="285"/>
        <v>#VALUE!</v>
      </c>
      <c r="AL399" s="85" t="e">
        <f t="shared" si="286"/>
        <v>#VALUE!</v>
      </c>
      <c r="AM399" s="85" t="e">
        <f t="shared" si="287"/>
        <v>#VALUE!</v>
      </c>
      <c r="AN399" s="85" t="e">
        <f t="shared" si="288"/>
        <v>#N/A</v>
      </c>
      <c r="AO399" s="85" t="e">
        <f t="shared" si="275"/>
        <v>#N/A</v>
      </c>
      <c r="AP399" s="85" t="e">
        <f t="shared" si="276"/>
        <v>#N/A</v>
      </c>
      <c r="AQ399" s="85" t="e">
        <f t="shared" si="277"/>
        <v>#N/A</v>
      </c>
      <c r="AR399" s="85" t="e">
        <f t="shared" si="278"/>
        <v>#N/A</v>
      </c>
      <c r="AS399" s="85" t="e">
        <f t="shared" si="279"/>
        <v>#N/A</v>
      </c>
      <c r="AT399" s="85" t="e">
        <f t="shared" si="280"/>
        <v>#N/A</v>
      </c>
      <c r="AU399" s="85" t="e">
        <f t="shared" si="289"/>
        <v>#VALUE!</v>
      </c>
      <c r="AV399" s="85" t="e">
        <f t="shared" si="290"/>
        <v>#VALUE!</v>
      </c>
      <c r="AW399" s="85" t="e">
        <f t="shared" si="291"/>
        <v>#VALUE!</v>
      </c>
      <c r="AX399" s="25" t="e">
        <f t="shared" si="292"/>
        <v>#VALUE!</v>
      </c>
      <c r="AY399" s="25">
        <f t="shared" ref="AY399:AY462" si="294">VLOOKUP(_CTF,_Tabel6,2,FALSE)</f>
        <v>1.0169999999999999</v>
      </c>
      <c r="AZ399" s="55" t="e">
        <f t="shared" si="293"/>
        <v>#DIV/0!</v>
      </c>
    </row>
    <row r="400" spans="3:52">
      <c r="C400" s="4"/>
      <c r="D400" s="4"/>
      <c r="E400" s="4"/>
      <c r="F400" s="4"/>
      <c r="G400" s="55">
        <f t="shared" si="254"/>
        <v>-1.1208741258741391E-2</v>
      </c>
      <c r="H400" s="26"/>
      <c r="I400" s="25">
        <f>'Randament Mammo'!$I$18-4.5</f>
        <v>61.5</v>
      </c>
      <c r="J400" s="26"/>
      <c r="K400" s="25">
        <f t="shared" si="281"/>
        <v>0</v>
      </c>
      <c r="L400" s="25" t="e">
        <f>VLOOKUP(E400,'Tabele aux MGD'!B390:F400,IF(_CTF="Mo/Mo",2,IF(_CTF="Mo/Rh",3,IF(_CTF="Rh/Rh",4,5))),0)</f>
        <v>#N/A</v>
      </c>
      <c r="M400" s="25" t="e">
        <f t="shared" si="255"/>
        <v>#N/A</v>
      </c>
      <c r="N400" s="25" t="e">
        <f t="shared" si="256"/>
        <v>#N/A</v>
      </c>
      <c r="O400" s="25" t="e">
        <f t="shared" si="257"/>
        <v>#N/A</v>
      </c>
      <c r="P400" s="25" t="e">
        <f t="shared" si="258"/>
        <v>#N/A</v>
      </c>
      <c r="Q400" s="25" t="e">
        <f t="shared" si="259"/>
        <v>#N/A</v>
      </c>
      <c r="R400" s="25" t="e">
        <f t="shared" si="260"/>
        <v>#N/A</v>
      </c>
      <c r="S400" s="25" t="e">
        <f t="shared" si="261"/>
        <v>#N/A</v>
      </c>
      <c r="T400" s="25" t="e">
        <f t="shared" si="262"/>
        <v>#N/A</v>
      </c>
      <c r="U400" s="25" t="e">
        <f t="shared" si="282"/>
        <v>#VALUE!</v>
      </c>
      <c r="V400" s="25" t="e">
        <f t="shared" si="283"/>
        <v>#VALUE!</v>
      </c>
      <c r="W400" s="25" t="e">
        <f t="shared" si="284"/>
        <v>#VALUE!</v>
      </c>
      <c r="X400" s="26"/>
      <c r="Y400" s="85" t="e">
        <f t="shared" si="263"/>
        <v>#N/A</v>
      </c>
      <c r="Z400" s="85" t="e">
        <f t="shared" si="264"/>
        <v>#N/A</v>
      </c>
      <c r="AA400" s="85" t="e">
        <f t="shared" si="265"/>
        <v>#N/A</v>
      </c>
      <c r="AB400" s="85" t="e">
        <f t="shared" si="266"/>
        <v>#N/A</v>
      </c>
      <c r="AC400" s="85" t="e">
        <f t="shared" si="267"/>
        <v>#N/A</v>
      </c>
      <c r="AD400" s="85" t="e">
        <f t="shared" si="268"/>
        <v>#N/A</v>
      </c>
      <c r="AE400" s="85" t="e">
        <f t="shared" si="269"/>
        <v>#N/A</v>
      </c>
      <c r="AF400" s="85" t="e">
        <f t="shared" si="270"/>
        <v>#N/A</v>
      </c>
      <c r="AG400" s="85" t="e">
        <f t="shared" si="271"/>
        <v>#N/A</v>
      </c>
      <c r="AH400" s="85" t="e">
        <f t="shared" si="272"/>
        <v>#N/A</v>
      </c>
      <c r="AI400" s="85" t="e">
        <f t="shared" si="273"/>
        <v>#N/A</v>
      </c>
      <c r="AJ400" s="85" t="e">
        <f t="shared" si="274"/>
        <v>#N/A</v>
      </c>
      <c r="AK400" s="85" t="e">
        <f t="shared" si="285"/>
        <v>#VALUE!</v>
      </c>
      <c r="AL400" s="85" t="e">
        <f t="shared" si="286"/>
        <v>#VALUE!</v>
      </c>
      <c r="AM400" s="85" t="e">
        <f t="shared" si="287"/>
        <v>#VALUE!</v>
      </c>
      <c r="AN400" s="85" t="e">
        <f t="shared" si="288"/>
        <v>#N/A</v>
      </c>
      <c r="AO400" s="85" t="e">
        <f t="shared" si="275"/>
        <v>#N/A</v>
      </c>
      <c r="AP400" s="85" t="e">
        <f t="shared" si="276"/>
        <v>#N/A</v>
      </c>
      <c r="AQ400" s="85" t="e">
        <f t="shared" si="277"/>
        <v>#N/A</v>
      </c>
      <c r="AR400" s="85" t="e">
        <f t="shared" si="278"/>
        <v>#N/A</v>
      </c>
      <c r="AS400" s="85" t="e">
        <f t="shared" si="279"/>
        <v>#N/A</v>
      </c>
      <c r="AT400" s="85" t="e">
        <f t="shared" si="280"/>
        <v>#N/A</v>
      </c>
      <c r="AU400" s="85" t="e">
        <f t="shared" si="289"/>
        <v>#VALUE!</v>
      </c>
      <c r="AV400" s="85" t="e">
        <f t="shared" si="290"/>
        <v>#VALUE!</v>
      </c>
      <c r="AW400" s="85" t="e">
        <f t="shared" si="291"/>
        <v>#VALUE!</v>
      </c>
      <c r="AX400" s="25" t="e">
        <f t="shared" si="292"/>
        <v>#VALUE!</v>
      </c>
      <c r="AY400" s="25">
        <f t="shared" si="294"/>
        <v>1.0169999999999999</v>
      </c>
      <c r="AZ400" s="55" t="e">
        <f t="shared" si="293"/>
        <v>#DIV/0!</v>
      </c>
    </row>
    <row r="401" spans="3:52">
      <c r="C401" s="4"/>
      <c r="D401" s="4"/>
      <c r="E401" s="4"/>
      <c r="F401" s="4"/>
      <c r="G401" s="55">
        <f t="shared" si="254"/>
        <v>-1.1208741258741391E-2</v>
      </c>
      <c r="H401" s="26"/>
      <c r="I401" s="25">
        <f>'Randament Mammo'!$I$18-4.5</f>
        <v>61.5</v>
      </c>
      <c r="J401" s="26"/>
      <c r="K401" s="25">
        <f t="shared" si="281"/>
        <v>0</v>
      </c>
      <c r="L401" s="25" t="e">
        <f>VLOOKUP(E401,'Tabele aux MGD'!B391:F401,IF(_CTF="Mo/Mo",2,IF(_CTF="Mo/Rh",3,IF(_CTF="Rh/Rh",4,5))),0)</f>
        <v>#N/A</v>
      </c>
      <c r="M401" s="25" t="e">
        <f t="shared" si="255"/>
        <v>#N/A</v>
      </c>
      <c r="N401" s="25" t="e">
        <f t="shared" si="256"/>
        <v>#N/A</v>
      </c>
      <c r="O401" s="25" t="e">
        <f t="shared" si="257"/>
        <v>#N/A</v>
      </c>
      <c r="P401" s="25" t="e">
        <f t="shared" si="258"/>
        <v>#N/A</v>
      </c>
      <c r="Q401" s="25" t="e">
        <f t="shared" si="259"/>
        <v>#N/A</v>
      </c>
      <c r="R401" s="25" t="e">
        <f t="shared" si="260"/>
        <v>#N/A</v>
      </c>
      <c r="S401" s="25" t="e">
        <f t="shared" si="261"/>
        <v>#N/A</v>
      </c>
      <c r="T401" s="25" t="e">
        <f t="shared" si="262"/>
        <v>#N/A</v>
      </c>
      <c r="U401" s="25" t="e">
        <f t="shared" si="282"/>
        <v>#VALUE!</v>
      </c>
      <c r="V401" s="25" t="e">
        <f t="shared" si="283"/>
        <v>#VALUE!</v>
      </c>
      <c r="W401" s="25" t="e">
        <f t="shared" si="284"/>
        <v>#VALUE!</v>
      </c>
      <c r="X401" s="26"/>
      <c r="Y401" s="85" t="e">
        <f t="shared" si="263"/>
        <v>#N/A</v>
      </c>
      <c r="Z401" s="85" t="e">
        <f t="shared" si="264"/>
        <v>#N/A</v>
      </c>
      <c r="AA401" s="85" t="e">
        <f t="shared" si="265"/>
        <v>#N/A</v>
      </c>
      <c r="AB401" s="85" t="e">
        <f t="shared" si="266"/>
        <v>#N/A</v>
      </c>
      <c r="AC401" s="85" t="e">
        <f t="shared" si="267"/>
        <v>#N/A</v>
      </c>
      <c r="AD401" s="85" t="e">
        <f t="shared" si="268"/>
        <v>#N/A</v>
      </c>
      <c r="AE401" s="85" t="e">
        <f t="shared" si="269"/>
        <v>#N/A</v>
      </c>
      <c r="AF401" s="85" t="e">
        <f t="shared" si="270"/>
        <v>#N/A</v>
      </c>
      <c r="AG401" s="85" t="e">
        <f t="shared" si="271"/>
        <v>#N/A</v>
      </c>
      <c r="AH401" s="85" t="e">
        <f t="shared" si="272"/>
        <v>#N/A</v>
      </c>
      <c r="AI401" s="85" t="e">
        <f t="shared" si="273"/>
        <v>#N/A</v>
      </c>
      <c r="AJ401" s="85" t="e">
        <f t="shared" si="274"/>
        <v>#N/A</v>
      </c>
      <c r="AK401" s="85" t="e">
        <f t="shared" si="285"/>
        <v>#VALUE!</v>
      </c>
      <c r="AL401" s="85" t="e">
        <f t="shared" si="286"/>
        <v>#VALUE!</v>
      </c>
      <c r="AM401" s="85" t="e">
        <f t="shared" si="287"/>
        <v>#VALUE!</v>
      </c>
      <c r="AN401" s="85" t="e">
        <f t="shared" si="288"/>
        <v>#N/A</v>
      </c>
      <c r="AO401" s="85" t="e">
        <f t="shared" si="275"/>
        <v>#N/A</v>
      </c>
      <c r="AP401" s="85" t="e">
        <f t="shared" si="276"/>
        <v>#N/A</v>
      </c>
      <c r="AQ401" s="85" t="e">
        <f t="shared" si="277"/>
        <v>#N/A</v>
      </c>
      <c r="AR401" s="85" t="e">
        <f t="shared" si="278"/>
        <v>#N/A</v>
      </c>
      <c r="AS401" s="85" t="e">
        <f t="shared" si="279"/>
        <v>#N/A</v>
      </c>
      <c r="AT401" s="85" t="e">
        <f t="shared" si="280"/>
        <v>#N/A</v>
      </c>
      <c r="AU401" s="85" t="e">
        <f t="shared" si="289"/>
        <v>#VALUE!</v>
      </c>
      <c r="AV401" s="85" t="e">
        <f t="shared" si="290"/>
        <v>#VALUE!</v>
      </c>
      <c r="AW401" s="85" t="e">
        <f t="shared" si="291"/>
        <v>#VALUE!</v>
      </c>
      <c r="AX401" s="25" t="e">
        <f t="shared" si="292"/>
        <v>#VALUE!</v>
      </c>
      <c r="AY401" s="25">
        <f t="shared" si="294"/>
        <v>1.0169999999999999</v>
      </c>
      <c r="AZ401" s="55" t="e">
        <f t="shared" si="293"/>
        <v>#DIV/0!</v>
      </c>
    </row>
    <row r="402" spans="3:52">
      <c r="C402" s="4"/>
      <c r="D402" s="4"/>
      <c r="E402" s="4"/>
      <c r="F402" s="4"/>
      <c r="G402" s="55">
        <f t="shared" si="254"/>
        <v>-1.1208741258741391E-2</v>
      </c>
      <c r="H402" s="26"/>
      <c r="I402" s="25">
        <f>'Randament Mammo'!$I$18-4.5</f>
        <v>61.5</v>
      </c>
      <c r="J402" s="26"/>
      <c r="K402" s="25">
        <f t="shared" si="281"/>
        <v>0</v>
      </c>
      <c r="L402" s="25" t="e">
        <f>VLOOKUP(E402,'Tabele aux MGD'!B392:F402,IF(_CTF="Mo/Mo",2,IF(_CTF="Mo/Rh",3,IF(_CTF="Rh/Rh",4,5))),0)</f>
        <v>#N/A</v>
      </c>
      <c r="M402" s="25" t="e">
        <f t="shared" si="255"/>
        <v>#N/A</v>
      </c>
      <c r="N402" s="25" t="e">
        <f t="shared" si="256"/>
        <v>#N/A</v>
      </c>
      <c r="O402" s="25" t="e">
        <f t="shared" si="257"/>
        <v>#N/A</v>
      </c>
      <c r="P402" s="25" t="e">
        <f t="shared" si="258"/>
        <v>#N/A</v>
      </c>
      <c r="Q402" s="25" t="e">
        <f t="shared" si="259"/>
        <v>#N/A</v>
      </c>
      <c r="R402" s="25" t="e">
        <f t="shared" si="260"/>
        <v>#N/A</v>
      </c>
      <c r="S402" s="25" t="e">
        <f t="shared" si="261"/>
        <v>#N/A</v>
      </c>
      <c r="T402" s="25" t="e">
        <f t="shared" si="262"/>
        <v>#N/A</v>
      </c>
      <c r="U402" s="25" t="e">
        <f t="shared" si="282"/>
        <v>#VALUE!</v>
      </c>
      <c r="V402" s="25" t="e">
        <f t="shared" si="283"/>
        <v>#VALUE!</v>
      </c>
      <c r="W402" s="25" t="e">
        <f t="shared" si="284"/>
        <v>#VALUE!</v>
      </c>
      <c r="X402" s="26"/>
      <c r="Y402" s="85" t="e">
        <f t="shared" si="263"/>
        <v>#N/A</v>
      </c>
      <c r="Z402" s="85" t="e">
        <f t="shared" si="264"/>
        <v>#N/A</v>
      </c>
      <c r="AA402" s="85" t="e">
        <f t="shared" si="265"/>
        <v>#N/A</v>
      </c>
      <c r="AB402" s="85" t="e">
        <f t="shared" si="266"/>
        <v>#N/A</v>
      </c>
      <c r="AC402" s="85" t="e">
        <f t="shared" si="267"/>
        <v>#N/A</v>
      </c>
      <c r="AD402" s="85" t="e">
        <f t="shared" si="268"/>
        <v>#N/A</v>
      </c>
      <c r="AE402" s="85" t="e">
        <f t="shared" si="269"/>
        <v>#N/A</v>
      </c>
      <c r="AF402" s="85" t="e">
        <f t="shared" si="270"/>
        <v>#N/A</v>
      </c>
      <c r="AG402" s="85" t="e">
        <f t="shared" si="271"/>
        <v>#N/A</v>
      </c>
      <c r="AH402" s="85" t="e">
        <f t="shared" si="272"/>
        <v>#N/A</v>
      </c>
      <c r="AI402" s="85" t="e">
        <f t="shared" si="273"/>
        <v>#N/A</v>
      </c>
      <c r="AJ402" s="85" t="e">
        <f t="shared" si="274"/>
        <v>#N/A</v>
      </c>
      <c r="AK402" s="85" t="e">
        <f t="shared" si="285"/>
        <v>#VALUE!</v>
      </c>
      <c r="AL402" s="85" t="e">
        <f t="shared" si="286"/>
        <v>#VALUE!</v>
      </c>
      <c r="AM402" s="85" t="e">
        <f t="shared" si="287"/>
        <v>#VALUE!</v>
      </c>
      <c r="AN402" s="85" t="e">
        <f t="shared" si="288"/>
        <v>#N/A</v>
      </c>
      <c r="AO402" s="85" t="e">
        <f t="shared" si="275"/>
        <v>#N/A</v>
      </c>
      <c r="AP402" s="85" t="e">
        <f t="shared" si="276"/>
        <v>#N/A</v>
      </c>
      <c r="AQ402" s="85" t="e">
        <f t="shared" si="277"/>
        <v>#N/A</v>
      </c>
      <c r="AR402" s="85" t="e">
        <f t="shared" si="278"/>
        <v>#N/A</v>
      </c>
      <c r="AS402" s="85" t="e">
        <f t="shared" si="279"/>
        <v>#N/A</v>
      </c>
      <c r="AT402" s="85" t="e">
        <f t="shared" si="280"/>
        <v>#N/A</v>
      </c>
      <c r="AU402" s="85" t="e">
        <f t="shared" si="289"/>
        <v>#VALUE!</v>
      </c>
      <c r="AV402" s="85" t="e">
        <f t="shared" si="290"/>
        <v>#VALUE!</v>
      </c>
      <c r="AW402" s="85" t="e">
        <f t="shared" si="291"/>
        <v>#VALUE!</v>
      </c>
      <c r="AX402" s="25" t="e">
        <f t="shared" si="292"/>
        <v>#VALUE!</v>
      </c>
      <c r="AY402" s="25">
        <f t="shared" si="294"/>
        <v>1.0169999999999999</v>
      </c>
      <c r="AZ402" s="55" t="e">
        <f t="shared" si="293"/>
        <v>#DIV/0!</v>
      </c>
    </row>
    <row r="403" spans="3:52">
      <c r="C403" s="4"/>
      <c r="D403" s="4"/>
      <c r="E403" s="4"/>
      <c r="F403" s="4"/>
      <c r="G403" s="55">
        <f t="shared" si="254"/>
        <v>-1.1208741258741391E-2</v>
      </c>
      <c r="H403" s="26"/>
      <c r="I403" s="25">
        <f>'Randament Mammo'!$I$18-4.5</f>
        <v>61.5</v>
      </c>
      <c r="J403" s="26"/>
      <c r="K403" s="25">
        <f t="shared" si="281"/>
        <v>0</v>
      </c>
      <c r="L403" s="25" t="e">
        <f>VLOOKUP(E403,'Tabele aux MGD'!B393:F403,IF(_CTF="Mo/Mo",2,IF(_CTF="Mo/Rh",3,IF(_CTF="Rh/Rh",4,5))),0)</f>
        <v>#N/A</v>
      </c>
      <c r="M403" s="25" t="e">
        <f t="shared" si="255"/>
        <v>#N/A</v>
      </c>
      <c r="N403" s="25" t="e">
        <f t="shared" si="256"/>
        <v>#N/A</v>
      </c>
      <c r="O403" s="25" t="e">
        <f t="shared" si="257"/>
        <v>#N/A</v>
      </c>
      <c r="P403" s="25" t="e">
        <f t="shared" si="258"/>
        <v>#N/A</v>
      </c>
      <c r="Q403" s="25" t="e">
        <f t="shared" si="259"/>
        <v>#N/A</v>
      </c>
      <c r="R403" s="25" t="e">
        <f t="shared" si="260"/>
        <v>#N/A</v>
      </c>
      <c r="S403" s="25" t="e">
        <f t="shared" si="261"/>
        <v>#N/A</v>
      </c>
      <c r="T403" s="25" t="e">
        <f t="shared" si="262"/>
        <v>#N/A</v>
      </c>
      <c r="U403" s="25" t="e">
        <f t="shared" si="282"/>
        <v>#VALUE!</v>
      </c>
      <c r="V403" s="25" t="e">
        <f t="shared" si="283"/>
        <v>#VALUE!</v>
      </c>
      <c r="W403" s="25" t="e">
        <f t="shared" si="284"/>
        <v>#VALUE!</v>
      </c>
      <c r="X403" s="26"/>
      <c r="Y403" s="85" t="e">
        <f t="shared" si="263"/>
        <v>#N/A</v>
      </c>
      <c r="Z403" s="85" t="e">
        <f t="shared" si="264"/>
        <v>#N/A</v>
      </c>
      <c r="AA403" s="85" t="e">
        <f t="shared" si="265"/>
        <v>#N/A</v>
      </c>
      <c r="AB403" s="85" t="e">
        <f t="shared" si="266"/>
        <v>#N/A</v>
      </c>
      <c r="AC403" s="85" t="e">
        <f t="shared" si="267"/>
        <v>#N/A</v>
      </c>
      <c r="AD403" s="85" t="e">
        <f t="shared" si="268"/>
        <v>#N/A</v>
      </c>
      <c r="AE403" s="85" t="e">
        <f t="shared" si="269"/>
        <v>#N/A</v>
      </c>
      <c r="AF403" s="85" t="e">
        <f t="shared" si="270"/>
        <v>#N/A</v>
      </c>
      <c r="AG403" s="85" t="e">
        <f t="shared" si="271"/>
        <v>#N/A</v>
      </c>
      <c r="AH403" s="85" t="e">
        <f t="shared" si="272"/>
        <v>#N/A</v>
      </c>
      <c r="AI403" s="85" t="e">
        <f t="shared" si="273"/>
        <v>#N/A</v>
      </c>
      <c r="AJ403" s="85" t="e">
        <f t="shared" si="274"/>
        <v>#N/A</v>
      </c>
      <c r="AK403" s="85" t="e">
        <f t="shared" si="285"/>
        <v>#VALUE!</v>
      </c>
      <c r="AL403" s="85" t="e">
        <f t="shared" si="286"/>
        <v>#VALUE!</v>
      </c>
      <c r="AM403" s="85" t="e">
        <f t="shared" si="287"/>
        <v>#VALUE!</v>
      </c>
      <c r="AN403" s="85" t="e">
        <f t="shared" si="288"/>
        <v>#N/A</v>
      </c>
      <c r="AO403" s="85" t="e">
        <f t="shared" si="275"/>
        <v>#N/A</v>
      </c>
      <c r="AP403" s="85" t="e">
        <f t="shared" si="276"/>
        <v>#N/A</v>
      </c>
      <c r="AQ403" s="85" t="e">
        <f t="shared" si="277"/>
        <v>#N/A</v>
      </c>
      <c r="AR403" s="85" t="e">
        <f t="shared" si="278"/>
        <v>#N/A</v>
      </c>
      <c r="AS403" s="85" t="e">
        <f t="shared" si="279"/>
        <v>#N/A</v>
      </c>
      <c r="AT403" s="85" t="e">
        <f t="shared" si="280"/>
        <v>#N/A</v>
      </c>
      <c r="AU403" s="85" t="e">
        <f t="shared" si="289"/>
        <v>#VALUE!</v>
      </c>
      <c r="AV403" s="85" t="e">
        <f t="shared" si="290"/>
        <v>#VALUE!</v>
      </c>
      <c r="AW403" s="85" t="e">
        <f t="shared" si="291"/>
        <v>#VALUE!</v>
      </c>
      <c r="AX403" s="25" t="e">
        <f t="shared" si="292"/>
        <v>#VALUE!</v>
      </c>
      <c r="AY403" s="25">
        <f t="shared" si="294"/>
        <v>1.0169999999999999</v>
      </c>
      <c r="AZ403" s="55" t="e">
        <f t="shared" si="293"/>
        <v>#DIV/0!</v>
      </c>
    </row>
    <row r="404" spans="3:52">
      <c r="C404" s="4"/>
      <c r="D404" s="4"/>
      <c r="E404" s="4"/>
      <c r="F404" s="4"/>
      <c r="G404" s="55">
        <f t="shared" si="254"/>
        <v>-1.1208741258741391E-2</v>
      </c>
      <c r="H404" s="26"/>
      <c r="I404" s="25">
        <f>'Randament Mammo'!$I$18-4.5</f>
        <v>61.5</v>
      </c>
      <c r="J404" s="26"/>
      <c r="K404" s="25">
        <f t="shared" si="281"/>
        <v>0</v>
      </c>
      <c r="L404" s="25" t="e">
        <f>VLOOKUP(E404,'Tabele aux MGD'!B394:F404,IF(_CTF="Mo/Mo",2,IF(_CTF="Mo/Rh",3,IF(_CTF="Rh/Rh",4,5))),0)</f>
        <v>#N/A</v>
      </c>
      <c r="M404" s="25" t="e">
        <f t="shared" si="255"/>
        <v>#N/A</v>
      </c>
      <c r="N404" s="25" t="e">
        <f t="shared" si="256"/>
        <v>#N/A</v>
      </c>
      <c r="O404" s="25" t="e">
        <f t="shared" si="257"/>
        <v>#N/A</v>
      </c>
      <c r="P404" s="25" t="e">
        <f t="shared" si="258"/>
        <v>#N/A</v>
      </c>
      <c r="Q404" s="25" t="e">
        <f t="shared" si="259"/>
        <v>#N/A</v>
      </c>
      <c r="R404" s="25" t="e">
        <f t="shared" si="260"/>
        <v>#N/A</v>
      </c>
      <c r="S404" s="25" t="e">
        <f t="shared" si="261"/>
        <v>#N/A</v>
      </c>
      <c r="T404" s="25" t="e">
        <f t="shared" si="262"/>
        <v>#N/A</v>
      </c>
      <c r="U404" s="25" t="e">
        <f t="shared" si="282"/>
        <v>#VALUE!</v>
      </c>
      <c r="V404" s="25" t="e">
        <f t="shared" si="283"/>
        <v>#VALUE!</v>
      </c>
      <c r="W404" s="25" t="e">
        <f t="shared" si="284"/>
        <v>#VALUE!</v>
      </c>
      <c r="X404" s="26"/>
      <c r="Y404" s="85" t="e">
        <f t="shared" si="263"/>
        <v>#N/A</v>
      </c>
      <c r="Z404" s="85" t="e">
        <f t="shared" si="264"/>
        <v>#N/A</v>
      </c>
      <c r="AA404" s="85" t="e">
        <f t="shared" si="265"/>
        <v>#N/A</v>
      </c>
      <c r="AB404" s="85" t="e">
        <f t="shared" si="266"/>
        <v>#N/A</v>
      </c>
      <c r="AC404" s="85" t="e">
        <f t="shared" si="267"/>
        <v>#N/A</v>
      </c>
      <c r="AD404" s="85" t="e">
        <f t="shared" si="268"/>
        <v>#N/A</v>
      </c>
      <c r="AE404" s="85" t="e">
        <f t="shared" si="269"/>
        <v>#N/A</v>
      </c>
      <c r="AF404" s="85" t="e">
        <f t="shared" si="270"/>
        <v>#N/A</v>
      </c>
      <c r="AG404" s="85" t="e">
        <f t="shared" si="271"/>
        <v>#N/A</v>
      </c>
      <c r="AH404" s="85" t="e">
        <f t="shared" si="272"/>
        <v>#N/A</v>
      </c>
      <c r="AI404" s="85" t="e">
        <f t="shared" si="273"/>
        <v>#N/A</v>
      </c>
      <c r="AJ404" s="85" t="e">
        <f t="shared" si="274"/>
        <v>#N/A</v>
      </c>
      <c r="AK404" s="85" t="e">
        <f t="shared" si="285"/>
        <v>#VALUE!</v>
      </c>
      <c r="AL404" s="85" t="e">
        <f t="shared" si="286"/>
        <v>#VALUE!</v>
      </c>
      <c r="AM404" s="85" t="e">
        <f t="shared" si="287"/>
        <v>#VALUE!</v>
      </c>
      <c r="AN404" s="85" t="e">
        <f t="shared" si="288"/>
        <v>#N/A</v>
      </c>
      <c r="AO404" s="85" t="e">
        <f t="shared" si="275"/>
        <v>#N/A</v>
      </c>
      <c r="AP404" s="85" t="e">
        <f t="shared" si="276"/>
        <v>#N/A</v>
      </c>
      <c r="AQ404" s="85" t="e">
        <f t="shared" si="277"/>
        <v>#N/A</v>
      </c>
      <c r="AR404" s="85" t="e">
        <f t="shared" si="278"/>
        <v>#N/A</v>
      </c>
      <c r="AS404" s="85" t="e">
        <f t="shared" si="279"/>
        <v>#N/A</v>
      </c>
      <c r="AT404" s="85" t="e">
        <f t="shared" si="280"/>
        <v>#N/A</v>
      </c>
      <c r="AU404" s="85" t="e">
        <f t="shared" si="289"/>
        <v>#VALUE!</v>
      </c>
      <c r="AV404" s="85" t="e">
        <f t="shared" si="290"/>
        <v>#VALUE!</v>
      </c>
      <c r="AW404" s="85" t="e">
        <f t="shared" si="291"/>
        <v>#VALUE!</v>
      </c>
      <c r="AX404" s="25" t="e">
        <f t="shared" si="292"/>
        <v>#VALUE!</v>
      </c>
      <c r="AY404" s="25">
        <f t="shared" si="294"/>
        <v>1.0169999999999999</v>
      </c>
      <c r="AZ404" s="55" t="e">
        <f t="shared" si="293"/>
        <v>#DIV/0!</v>
      </c>
    </row>
    <row r="405" spans="3:52">
      <c r="C405" s="4"/>
      <c r="D405" s="4"/>
      <c r="E405" s="4"/>
      <c r="F405" s="4"/>
      <c r="G405" s="55">
        <f t="shared" si="254"/>
        <v>-1.1208741258741391E-2</v>
      </c>
      <c r="H405" s="26"/>
      <c r="I405" s="25">
        <f>'Randament Mammo'!$I$18-4.5</f>
        <v>61.5</v>
      </c>
      <c r="J405" s="26"/>
      <c r="K405" s="25">
        <f t="shared" si="281"/>
        <v>0</v>
      </c>
      <c r="L405" s="25" t="e">
        <f>VLOOKUP(E405,'Tabele aux MGD'!B395:F405,IF(_CTF="Mo/Mo",2,IF(_CTF="Mo/Rh",3,IF(_CTF="Rh/Rh",4,5))),0)</f>
        <v>#N/A</v>
      </c>
      <c r="M405" s="25" t="e">
        <f t="shared" si="255"/>
        <v>#N/A</v>
      </c>
      <c r="N405" s="25" t="e">
        <f t="shared" si="256"/>
        <v>#N/A</v>
      </c>
      <c r="O405" s="25" t="e">
        <f t="shared" si="257"/>
        <v>#N/A</v>
      </c>
      <c r="P405" s="25" t="e">
        <f t="shared" si="258"/>
        <v>#N/A</v>
      </c>
      <c r="Q405" s="25" t="e">
        <f t="shared" si="259"/>
        <v>#N/A</v>
      </c>
      <c r="R405" s="25" t="e">
        <f t="shared" si="260"/>
        <v>#N/A</v>
      </c>
      <c r="S405" s="25" t="e">
        <f t="shared" si="261"/>
        <v>#N/A</v>
      </c>
      <c r="T405" s="25" t="e">
        <f t="shared" si="262"/>
        <v>#N/A</v>
      </c>
      <c r="U405" s="25" t="e">
        <f t="shared" si="282"/>
        <v>#VALUE!</v>
      </c>
      <c r="V405" s="25" t="e">
        <f t="shared" si="283"/>
        <v>#VALUE!</v>
      </c>
      <c r="W405" s="25" t="e">
        <f t="shared" si="284"/>
        <v>#VALUE!</v>
      </c>
      <c r="X405" s="26"/>
      <c r="Y405" s="85" t="e">
        <f t="shared" si="263"/>
        <v>#N/A</v>
      </c>
      <c r="Z405" s="85" t="e">
        <f t="shared" si="264"/>
        <v>#N/A</v>
      </c>
      <c r="AA405" s="85" t="e">
        <f t="shared" si="265"/>
        <v>#N/A</v>
      </c>
      <c r="AB405" s="85" t="e">
        <f t="shared" si="266"/>
        <v>#N/A</v>
      </c>
      <c r="AC405" s="85" t="e">
        <f t="shared" si="267"/>
        <v>#N/A</v>
      </c>
      <c r="AD405" s="85" t="e">
        <f t="shared" si="268"/>
        <v>#N/A</v>
      </c>
      <c r="AE405" s="85" t="e">
        <f t="shared" si="269"/>
        <v>#N/A</v>
      </c>
      <c r="AF405" s="85" t="e">
        <f t="shared" si="270"/>
        <v>#N/A</v>
      </c>
      <c r="AG405" s="85" t="e">
        <f t="shared" si="271"/>
        <v>#N/A</v>
      </c>
      <c r="AH405" s="85" t="e">
        <f t="shared" si="272"/>
        <v>#N/A</v>
      </c>
      <c r="AI405" s="85" t="e">
        <f t="shared" si="273"/>
        <v>#N/A</v>
      </c>
      <c r="AJ405" s="85" t="e">
        <f t="shared" si="274"/>
        <v>#N/A</v>
      </c>
      <c r="AK405" s="85" t="e">
        <f t="shared" si="285"/>
        <v>#VALUE!</v>
      </c>
      <c r="AL405" s="85" t="e">
        <f t="shared" si="286"/>
        <v>#VALUE!</v>
      </c>
      <c r="AM405" s="85" t="e">
        <f t="shared" si="287"/>
        <v>#VALUE!</v>
      </c>
      <c r="AN405" s="85" t="e">
        <f t="shared" si="288"/>
        <v>#N/A</v>
      </c>
      <c r="AO405" s="85" t="e">
        <f t="shared" si="275"/>
        <v>#N/A</v>
      </c>
      <c r="AP405" s="85" t="e">
        <f t="shared" si="276"/>
        <v>#N/A</v>
      </c>
      <c r="AQ405" s="85" t="e">
        <f t="shared" si="277"/>
        <v>#N/A</v>
      </c>
      <c r="AR405" s="85" t="e">
        <f t="shared" si="278"/>
        <v>#N/A</v>
      </c>
      <c r="AS405" s="85" t="e">
        <f t="shared" si="279"/>
        <v>#N/A</v>
      </c>
      <c r="AT405" s="85" t="e">
        <f t="shared" si="280"/>
        <v>#N/A</v>
      </c>
      <c r="AU405" s="85" t="e">
        <f t="shared" si="289"/>
        <v>#VALUE!</v>
      </c>
      <c r="AV405" s="85" t="e">
        <f t="shared" si="290"/>
        <v>#VALUE!</v>
      </c>
      <c r="AW405" s="85" t="e">
        <f t="shared" si="291"/>
        <v>#VALUE!</v>
      </c>
      <c r="AX405" s="25" t="e">
        <f t="shared" si="292"/>
        <v>#VALUE!</v>
      </c>
      <c r="AY405" s="25">
        <f t="shared" si="294"/>
        <v>1.0169999999999999</v>
      </c>
      <c r="AZ405" s="55" t="e">
        <f t="shared" si="293"/>
        <v>#DIV/0!</v>
      </c>
    </row>
    <row r="406" spans="3:52">
      <c r="C406" s="4"/>
      <c r="D406" s="4"/>
      <c r="E406" s="4"/>
      <c r="F406" s="4"/>
      <c r="G406" s="55">
        <f t="shared" si="254"/>
        <v>-1.1208741258741391E-2</v>
      </c>
      <c r="H406" s="26"/>
      <c r="I406" s="25">
        <f>'Randament Mammo'!$I$18-4.5</f>
        <v>61.5</v>
      </c>
      <c r="J406" s="26"/>
      <c r="K406" s="25">
        <f t="shared" si="281"/>
        <v>0</v>
      </c>
      <c r="L406" s="25" t="e">
        <f>VLOOKUP(E406,'Tabele aux MGD'!B396:F406,IF(_CTF="Mo/Mo",2,IF(_CTF="Mo/Rh",3,IF(_CTF="Rh/Rh",4,5))),0)</f>
        <v>#N/A</v>
      </c>
      <c r="M406" s="25" t="e">
        <f t="shared" si="255"/>
        <v>#N/A</v>
      </c>
      <c r="N406" s="25" t="e">
        <f t="shared" si="256"/>
        <v>#N/A</v>
      </c>
      <c r="O406" s="25" t="e">
        <f t="shared" si="257"/>
        <v>#N/A</v>
      </c>
      <c r="P406" s="25" t="e">
        <f t="shared" si="258"/>
        <v>#N/A</v>
      </c>
      <c r="Q406" s="25" t="e">
        <f t="shared" si="259"/>
        <v>#N/A</v>
      </c>
      <c r="R406" s="25" t="e">
        <f t="shared" si="260"/>
        <v>#N/A</v>
      </c>
      <c r="S406" s="25" t="e">
        <f t="shared" si="261"/>
        <v>#N/A</v>
      </c>
      <c r="T406" s="25" t="e">
        <f t="shared" si="262"/>
        <v>#N/A</v>
      </c>
      <c r="U406" s="25" t="e">
        <f t="shared" si="282"/>
        <v>#VALUE!</v>
      </c>
      <c r="V406" s="25" t="e">
        <f t="shared" si="283"/>
        <v>#VALUE!</v>
      </c>
      <c r="W406" s="25" t="e">
        <f t="shared" si="284"/>
        <v>#VALUE!</v>
      </c>
      <c r="X406" s="26"/>
      <c r="Y406" s="85" t="e">
        <f t="shared" si="263"/>
        <v>#N/A</v>
      </c>
      <c r="Z406" s="85" t="e">
        <f t="shared" si="264"/>
        <v>#N/A</v>
      </c>
      <c r="AA406" s="85" t="e">
        <f t="shared" si="265"/>
        <v>#N/A</v>
      </c>
      <c r="AB406" s="85" t="e">
        <f t="shared" si="266"/>
        <v>#N/A</v>
      </c>
      <c r="AC406" s="85" t="e">
        <f t="shared" si="267"/>
        <v>#N/A</v>
      </c>
      <c r="AD406" s="85" t="e">
        <f t="shared" si="268"/>
        <v>#N/A</v>
      </c>
      <c r="AE406" s="85" t="e">
        <f t="shared" si="269"/>
        <v>#N/A</v>
      </c>
      <c r="AF406" s="85" t="e">
        <f t="shared" si="270"/>
        <v>#N/A</v>
      </c>
      <c r="AG406" s="85" t="e">
        <f t="shared" si="271"/>
        <v>#N/A</v>
      </c>
      <c r="AH406" s="85" t="e">
        <f t="shared" si="272"/>
        <v>#N/A</v>
      </c>
      <c r="AI406" s="85" t="e">
        <f t="shared" si="273"/>
        <v>#N/A</v>
      </c>
      <c r="AJ406" s="85" t="e">
        <f t="shared" si="274"/>
        <v>#N/A</v>
      </c>
      <c r="AK406" s="85" t="e">
        <f t="shared" si="285"/>
        <v>#VALUE!</v>
      </c>
      <c r="AL406" s="85" t="e">
        <f t="shared" si="286"/>
        <v>#VALUE!</v>
      </c>
      <c r="AM406" s="85" t="e">
        <f t="shared" si="287"/>
        <v>#VALUE!</v>
      </c>
      <c r="AN406" s="85" t="e">
        <f t="shared" si="288"/>
        <v>#N/A</v>
      </c>
      <c r="AO406" s="85" t="e">
        <f t="shared" si="275"/>
        <v>#N/A</v>
      </c>
      <c r="AP406" s="85" t="e">
        <f t="shared" si="276"/>
        <v>#N/A</v>
      </c>
      <c r="AQ406" s="85" t="e">
        <f t="shared" si="277"/>
        <v>#N/A</v>
      </c>
      <c r="AR406" s="85" t="e">
        <f t="shared" si="278"/>
        <v>#N/A</v>
      </c>
      <c r="AS406" s="85" t="e">
        <f t="shared" si="279"/>
        <v>#N/A</v>
      </c>
      <c r="AT406" s="85" t="e">
        <f t="shared" si="280"/>
        <v>#N/A</v>
      </c>
      <c r="AU406" s="85" t="e">
        <f t="shared" si="289"/>
        <v>#VALUE!</v>
      </c>
      <c r="AV406" s="85" t="e">
        <f t="shared" si="290"/>
        <v>#VALUE!</v>
      </c>
      <c r="AW406" s="85" t="e">
        <f t="shared" si="291"/>
        <v>#VALUE!</v>
      </c>
      <c r="AX406" s="25" t="e">
        <f t="shared" si="292"/>
        <v>#VALUE!</v>
      </c>
      <c r="AY406" s="25">
        <f t="shared" si="294"/>
        <v>1.0169999999999999</v>
      </c>
      <c r="AZ406" s="55" t="e">
        <f t="shared" si="293"/>
        <v>#DIV/0!</v>
      </c>
    </row>
    <row r="407" spans="3:52">
      <c r="C407" s="4"/>
      <c r="D407" s="4"/>
      <c r="E407" s="4"/>
      <c r="F407" s="4"/>
      <c r="G407" s="55">
        <f t="shared" ref="G407:G470" si="295">MGD_A*E407^2+MGD_B*E407+MGD_C</f>
        <v>-1.1208741258741391E-2</v>
      </c>
      <c r="H407" s="26"/>
      <c r="I407" s="25">
        <f>'Randament Mammo'!$I$18-4.5</f>
        <v>61.5</v>
      </c>
      <c r="J407" s="26"/>
      <c r="K407" s="25">
        <f t="shared" si="281"/>
        <v>0</v>
      </c>
      <c r="L407" s="25" t="e">
        <f>VLOOKUP(E407,'Tabele aux MGD'!B397:F407,IF(_CTF="Mo/Mo",2,IF(_CTF="Mo/Rh",3,IF(_CTF="Rh/Rh",4,5))),0)</f>
        <v>#N/A</v>
      </c>
      <c r="M407" s="25" t="e">
        <f t="shared" ref="M407:M470" si="296">INDEX(_Tabel4,1,MATCH(J407,_Tabel4_Col))</f>
        <v>#N/A</v>
      </c>
      <c r="N407" s="25" t="e">
        <f t="shared" ref="N407:N470" si="297">INDEX(_Tabel4,1,IF(MATCH(J407,_Tabel4_Col)=9,9,MATCH(J407,_Tabel4_Col)+1))</f>
        <v>#N/A</v>
      </c>
      <c r="O407" s="25" t="e">
        <f t="shared" ref="O407:O470" si="298">INDEX(_Tabel4,MATCH(L407,_Tabel4_Rd),1)</f>
        <v>#N/A</v>
      </c>
      <c r="P407" s="25" t="e">
        <f t="shared" ref="P407:P470" si="299">INDEX(_Tabel4,IF(MATCH(L407,_Tabel4_Rd)=10,10,MATCH(L407,_Tabel4_Rd)+1),1)</f>
        <v>#N/A</v>
      </c>
      <c r="Q407" s="25" t="e">
        <f t="shared" ref="Q407:Q470" si="300">INDEX(_Tabel4,MATCH(L407,_Tabel4_Rd),MATCH(J407,_Tabel4_Col))</f>
        <v>#N/A</v>
      </c>
      <c r="R407" s="25" t="e">
        <f t="shared" ref="R407:R470" si="301">INDEX(_Tabel4,MATCH(L407,_Tabel4_Rd),IF(MATCH(J407,_Tabel4_Col)=9,9,MATCH(J407,_Tabel4_Col)+1))</f>
        <v>#N/A</v>
      </c>
      <c r="S407" s="25" t="e">
        <f t="shared" ref="S407:S470" si="302">INDEX(_Tabel4,IF(MATCH(L407,_Tabel4_Rd)=10,10,MATCH(L407,_Tabel4_Rd)+1),MATCH(J407,_Tabel4_Col))</f>
        <v>#N/A</v>
      </c>
      <c r="T407" s="25" t="e">
        <f t="shared" ref="T407:T470" si="303">INDEX(_Tabel4,IF(MATCH(L407,_Tabel4_Rd)=10,10,MATCH(L407,_Tabel4_Rd)+1),IF(MATCH(J407,_Tabel4_Col)=9,9,MATCH(J407,_Tabel4_Col)+1))</f>
        <v>#N/A</v>
      </c>
      <c r="U407" s="25" t="e">
        <f t="shared" si="282"/>
        <v>#VALUE!</v>
      </c>
      <c r="V407" s="25" t="e">
        <f t="shared" si="283"/>
        <v>#VALUE!</v>
      </c>
      <c r="W407" s="25" t="e">
        <f t="shared" si="284"/>
        <v>#VALUE!</v>
      </c>
      <c r="X407" s="26"/>
      <c r="Y407" s="85" t="e">
        <f t="shared" ref="Y407:Y470" si="304">VLOOKUP(L407,_Tabel5,1,TRUE)</f>
        <v>#N/A</v>
      </c>
      <c r="Z407" s="85" t="e">
        <f t="shared" ref="Z407:Z470" si="305">MATCH(L407,_Tabel5_Col_HVL,1)-9</f>
        <v>#N/A</v>
      </c>
      <c r="AA407" s="85" t="e">
        <f t="shared" ref="AA407:AA470" si="306">MATCH(J407,_Tabel5_Col_d,1)+Z407-1</f>
        <v>#N/A</v>
      </c>
      <c r="AB407" s="85" t="e">
        <f t="shared" ref="AB407:AB470" si="307">IF(MATCH(J407,_Tabel5_Col_d,1)=10,AA407,AA407+1)</f>
        <v>#N/A</v>
      </c>
      <c r="AC407" s="85" t="e">
        <f t="shared" ref="AC407:AC470" si="308">INDEX(_Tabel5_Col_dtot,AA407)</f>
        <v>#N/A</v>
      </c>
      <c r="AD407" s="85" t="e">
        <f t="shared" ref="AD407:AD470" si="309">INDEX(_Tabel5_Col_dtot,AB407)</f>
        <v>#N/A</v>
      </c>
      <c r="AE407" s="85" t="e">
        <f t="shared" ref="AE407:AE470" si="310">HLOOKUP(X407,_Tabel5_g,1,TRUE)</f>
        <v>#N/A</v>
      </c>
      <c r="AF407" s="85" t="e">
        <f t="shared" ref="AF407:AF470" si="311">INDEX(_Tabel5_Rand_gl,1,IF(X407=100,5,MATCH(AE407,_Tabel5_Rand_gl,0)+1))</f>
        <v>#N/A</v>
      </c>
      <c r="AG407" s="85" t="e">
        <f t="shared" ref="AG407:AG470" si="312">HLOOKUP(AE407,_Tabel5_g,AA407+1,TRUE)</f>
        <v>#N/A</v>
      </c>
      <c r="AH407" s="85" t="e">
        <f t="shared" ref="AH407:AH470" si="313">HLOOKUP(AF407,_Tabel5_g,AA407+1,TRUE)</f>
        <v>#N/A</v>
      </c>
      <c r="AI407" s="85" t="e">
        <f t="shared" ref="AI407:AI470" si="314">HLOOKUP(AE407,_Tabel5_g,AB407+1,TRUE)</f>
        <v>#N/A</v>
      </c>
      <c r="AJ407" s="85" t="e">
        <f t="shared" ref="AJ407:AJ470" si="315">HLOOKUP(AF407,_Tabel5_g,AB407+1,TRUE)</f>
        <v>#N/A</v>
      </c>
      <c r="AK407" s="85" t="e">
        <f t="shared" si="285"/>
        <v>#VALUE!</v>
      </c>
      <c r="AL407" s="85" t="e">
        <f t="shared" si="286"/>
        <v>#VALUE!</v>
      </c>
      <c r="AM407" s="85" t="e">
        <f t="shared" si="287"/>
        <v>#VALUE!</v>
      </c>
      <c r="AN407" s="85" t="e">
        <f t="shared" si="288"/>
        <v>#N/A</v>
      </c>
      <c r="AO407" s="85" t="e">
        <f t="shared" ref="AO407:AO470" si="316">MATCH(J407,_Tabel5_Col_d,1)+AN407-1</f>
        <v>#N/A</v>
      </c>
      <c r="AP407" s="85" t="e">
        <f t="shared" ref="AP407:AP470" si="317">IF(MATCH(J407,_Tabel5_Col_d,1)=10,AO407,AO407+1)</f>
        <v>#N/A</v>
      </c>
      <c r="AQ407" s="85" t="e">
        <f t="shared" ref="AQ407:AQ470" si="318">HLOOKUP(AE407,_Tabel5_g,AO407+1,TRUE)</f>
        <v>#N/A</v>
      </c>
      <c r="AR407" s="85" t="e">
        <f t="shared" ref="AR407:AR470" si="319">HLOOKUP(AF407,_Tabel5_g,AO407+1,TRUE)</f>
        <v>#N/A</v>
      </c>
      <c r="AS407" s="85" t="e">
        <f t="shared" ref="AS407:AS470" si="320">HLOOKUP(AE407,_Tabel5_g,AP407+1,TRUE)</f>
        <v>#N/A</v>
      </c>
      <c r="AT407" s="85" t="e">
        <f t="shared" ref="AT407:AT470" si="321">HLOOKUP(AF407,_Tabel5_g,AP407+1,TRUE)</f>
        <v>#N/A</v>
      </c>
      <c r="AU407" s="85" t="e">
        <f t="shared" si="289"/>
        <v>#VALUE!</v>
      </c>
      <c r="AV407" s="85" t="e">
        <f t="shared" si="290"/>
        <v>#VALUE!</v>
      </c>
      <c r="AW407" s="85" t="e">
        <f t="shared" si="291"/>
        <v>#VALUE!</v>
      </c>
      <c r="AX407" s="25" t="e">
        <f t="shared" si="292"/>
        <v>#VALUE!</v>
      </c>
      <c r="AY407" s="25">
        <f t="shared" si="294"/>
        <v>1.0169999999999999</v>
      </c>
      <c r="AZ407" s="55" t="e">
        <f t="shared" si="293"/>
        <v>#DIV/0!</v>
      </c>
    </row>
    <row r="408" spans="3:52">
      <c r="C408" s="4"/>
      <c r="D408" s="4"/>
      <c r="E408" s="4"/>
      <c r="F408" s="4"/>
      <c r="G408" s="55">
        <f t="shared" si="295"/>
        <v>-1.1208741258741391E-2</v>
      </c>
      <c r="H408" s="26"/>
      <c r="I408" s="25">
        <f>'Randament Mammo'!$I$18-4.5</f>
        <v>61.5</v>
      </c>
      <c r="J408" s="26"/>
      <c r="K408" s="25">
        <f t="shared" si="281"/>
        <v>0</v>
      </c>
      <c r="L408" s="25" t="e">
        <f>VLOOKUP(E408,'Tabele aux MGD'!B398:F408,IF(_CTF="Mo/Mo",2,IF(_CTF="Mo/Rh",3,IF(_CTF="Rh/Rh",4,5))),0)</f>
        <v>#N/A</v>
      </c>
      <c r="M408" s="25" t="e">
        <f t="shared" si="296"/>
        <v>#N/A</v>
      </c>
      <c r="N408" s="25" t="e">
        <f t="shared" si="297"/>
        <v>#N/A</v>
      </c>
      <c r="O408" s="25" t="e">
        <f t="shared" si="298"/>
        <v>#N/A</v>
      </c>
      <c r="P408" s="25" t="e">
        <f t="shared" si="299"/>
        <v>#N/A</v>
      </c>
      <c r="Q408" s="25" t="e">
        <f t="shared" si="300"/>
        <v>#N/A</v>
      </c>
      <c r="R408" s="25" t="e">
        <f t="shared" si="301"/>
        <v>#N/A</v>
      </c>
      <c r="S408" s="25" t="e">
        <f t="shared" si="302"/>
        <v>#N/A</v>
      </c>
      <c r="T408" s="25" t="e">
        <f t="shared" si="303"/>
        <v>#N/A</v>
      </c>
      <c r="U408" s="25" t="e">
        <f t="shared" si="282"/>
        <v>#VALUE!</v>
      </c>
      <c r="V408" s="25" t="e">
        <f t="shared" si="283"/>
        <v>#VALUE!</v>
      </c>
      <c r="W408" s="25" t="e">
        <f t="shared" si="284"/>
        <v>#VALUE!</v>
      </c>
      <c r="X408" s="26"/>
      <c r="Y408" s="85" t="e">
        <f t="shared" si="304"/>
        <v>#N/A</v>
      </c>
      <c r="Z408" s="85" t="e">
        <f t="shared" si="305"/>
        <v>#N/A</v>
      </c>
      <c r="AA408" s="85" t="e">
        <f t="shared" si="306"/>
        <v>#N/A</v>
      </c>
      <c r="AB408" s="85" t="e">
        <f t="shared" si="307"/>
        <v>#N/A</v>
      </c>
      <c r="AC408" s="85" t="e">
        <f t="shared" si="308"/>
        <v>#N/A</v>
      </c>
      <c r="AD408" s="85" t="e">
        <f t="shared" si="309"/>
        <v>#N/A</v>
      </c>
      <c r="AE408" s="85" t="e">
        <f t="shared" si="310"/>
        <v>#N/A</v>
      </c>
      <c r="AF408" s="85" t="e">
        <f t="shared" si="311"/>
        <v>#N/A</v>
      </c>
      <c r="AG408" s="85" t="e">
        <f t="shared" si="312"/>
        <v>#N/A</v>
      </c>
      <c r="AH408" s="85" t="e">
        <f t="shared" si="313"/>
        <v>#N/A</v>
      </c>
      <c r="AI408" s="85" t="e">
        <f t="shared" si="314"/>
        <v>#N/A</v>
      </c>
      <c r="AJ408" s="85" t="e">
        <f t="shared" si="315"/>
        <v>#N/A</v>
      </c>
      <c r="AK408" s="85" t="e">
        <f t="shared" si="285"/>
        <v>#VALUE!</v>
      </c>
      <c r="AL408" s="85" t="e">
        <f t="shared" si="286"/>
        <v>#VALUE!</v>
      </c>
      <c r="AM408" s="85" t="e">
        <f t="shared" si="287"/>
        <v>#VALUE!</v>
      </c>
      <c r="AN408" s="85" t="e">
        <f t="shared" si="288"/>
        <v>#N/A</v>
      </c>
      <c r="AO408" s="85" t="e">
        <f t="shared" si="316"/>
        <v>#N/A</v>
      </c>
      <c r="AP408" s="85" t="e">
        <f t="shared" si="317"/>
        <v>#N/A</v>
      </c>
      <c r="AQ408" s="85" t="e">
        <f t="shared" si="318"/>
        <v>#N/A</v>
      </c>
      <c r="AR408" s="85" t="e">
        <f t="shared" si="319"/>
        <v>#N/A</v>
      </c>
      <c r="AS408" s="85" t="e">
        <f t="shared" si="320"/>
        <v>#N/A</v>
      </c>
      <c r="AT408" s="85" t="e">
        <f t="shared" si="321"/>
        <v>#N/A</v>
      </c>
      <c r="AU408" s="85" t="e">
        <f t="shared" si="289"/>
        <v>#VALUE!</v>
      </c>
      <c r="AV408" s="85" t="e">
        <f t="shared" si="290"/>
        <v>#VALUE!</v>
      </c>
      <c r="AW408" s="85" t="e">
        <f t="shared" si="291"/>
        <v>#VALUE!</v>
      </c>
      <c r="AX408" s="25" t="e">
        <f t="shared" si="292"/>
        <v>#VALUE!</v>
      </c>
      <c r="AY408" s="25">
        <f t="shared" si="294"/>
        <v>1.0169999999999999</v>
      </c>
      <c r="AZ408" s="55" t="e">
        <f t="shared" si="293"/>
        <v>#DIV/0!</v>
      </c>
    </row>
    <row r="409" spans="3:52">
      <c r="C409" s="4"/>
      <c r="D409" s="4"/>
      <c r="E409" s="4"/>
      <c r="F409" s="4"/>
      <c r="G409" s="55">
        <f t="shared" si="295"/>
        <v>-1.1208741258741391E-2</v>
      </c>
      <c r="H409" s="26"/>
      <c r="I409" s="25">
        <f>'Randament Mammo'!$I$18-4.5</f>
        <v>61.5</v>
      </c>
      <c r="J409" s="26"/>
      <c r="K409" s="25">
        <f t="shared" ref="K409:K472" si="322">H409-J409</f>
        <v>0</v>
      </c>
      <c r="L409" s="25" t="e">
        <f>VLOOKUP(E409,'Tabele aux MGD'!B399:F409,IF(_CTF="Mo/Mo",2,IF(_CTF="Mo/Rh",3,IF(_CTF="Rh/Rh",4,5))),0)</f>
        <v>#N/A</v>
      </c>
      <c r="M409" s="25" t="e">
        <f t="shared" si="296"/>
        <v>#N/A</v>
      </c>
      <c r="N409" s="25" t="e">
        <f t="shared" si="297"/>
        <v>#N/A</v>
      </c>
      <c r="O409" s="25" t="e">
        <f t="shared" si="298"/>
        <v>#N/A</v>
      </c>
      <c r="P409" s="25" t="e">
        <f t="shared" si="299"/>
        <v>#N/A</v>
      </c>
      <c r="Q409" s="25" t="e">
        <f t="shared" si="300"/>
        <v>#N/A</v>
      </c>
      <c r="R409" s="25" t="e">
        <f t="shared" si="301"/>
        <v>#N/A</v>
      </c>
      <c r="S409" s="25" t="e">
        <f t="shared" si="302"/>
        <v>#N/A</v>
      </c>
      <c r="T409" s="25" t="e">
        <f t="shared" si="303"/>
        <v>#N/A</v>
      </c>
      <c r="U409" s="25" t="e">
        <f t="shared" ref="U409:U472" si="323">TREND(Q409:R409,M409:N409,J409)</f>
        <v>#VALUE!</v>
      </c>
      <c r="V409" s="25" t="e">
        <f t="shared" ref="V409:V472" si="324">TREND(S409:T409,M409:N409,J409)</f>
        <v>#VALUE!</v>
      </c>
      <c r="W409" s="25" t="e">
        <f t="shared" ref="W409:W472" si="325">TREND(U409:V409,O409:P409,L409)</f>
        <v>#VALUE!</v>
      </c>
      <c r="X409" s="26"/>
      <c r="Y409" s="85" t="e">
        <f t="shared" si="304"/>
        <v>#N/A</v>
      </c>
      <c r="Z409" s="85" t="e">
        <f t="shared" si="305"/>
        <v>#N/A</v>
      </c>
      <c r="AA409" s="85" t="e">
        <f t="shared" si="306"/>
        <v>#N/A</v>
      </c>
      <c r="AB409" s="85" t="e">
        <f t="shared" si="307"/>
        <v>#N/A</v>
      </c>
      <c r="AC409" s="85" t="e">
        <f t="shared" si="308"/>
        <v>#N/A</v>
      </c>
      <c r="AD409" s="85" t="e">
        <f t="shared" si="309"/>
        <v>#N/A</v>
      </c>
      <c r="AE409" s="85" t="e">
        <f t="shared" si="310"/>
        <v>#N/A</v>
      </c>
      <c r="AF409" s="85" t="e">
        <f t="shared" si="311"/>
        <v>#N/A</v>
      </c>
      <c r="AG409" s="85" t="e">
        <f t="shared" si="312"/>
        <v>#N/A</v>
      </c>
      <c r="AH409" s="85" t="e">
        <f t="shared" si="313"/>
        <v>#N/A</v>
      </c>
      <c r="AI409" s="85" t="e">
        <f t="shared" si="314"/>
        <v>#N/A</v>
      </c>
      <c r="AJ409" s="85" t="e">
        <f t="shared" si="315"/>
        <v>#N/A</v>
      </c>
      <c r="AK409" s="85" t="e">
        <f t="shared" ref="AK409:AK472" si="326">TREND(AG409:AH409,AE409:AF409,X409)</f>
        <v>#VALUE!</v>
      </c>
      <c r="AL409" s="85" t="e">
        <f t="shared" ref="AL409:AL472" si="327">TREND(AI409:AJ409,AE409:AF409,X409)</f>
        <v>#VALUE!</v>
      </c>
      <c r="AM409" s="85" t="e">
        <f t="shared" ref="AM409:AM472" si="328">TREND(AK409:AL409,AC409:AD409,J409)</f>
        <v>#VALUE!</v>
      </c>
      <c r="AN409" s="85" t="e">
        <f t="shared" ref="AN409:AN472" si="329">IF(Z409=75,Z409,Z409+10)</f>
        <v>#N/A</v>
      </c>
      <c r="AO409" s="85" t="e">
        <f t="shared" si="316"/>
        <v>#N/A</v>
      </c>
      <c r="AP409" s="85" t="e">
        <f t="shared" si="317"/>
        <v>#N/A</v>
      </c>
      <c r="AQ409" s="85" t="e">
        <f t="shared" si="318"/>
        <v>#N/A</v>
      </c>
      <c r="AR409" s="85" t="e">
        <f t="shared" si="319"/>
        <v>#N/A</v>
      </c>
      <c r="AS409" s="85" t="e">
        <f t="shared" si="320"/>
        <v>#N/A</v>
      </c>
      <c r="AT409" s="85" t="e">
        <f t="shared" si="321"/>
        <v>#N/A</v>
      </c>
      <c r="AU409" s="85" t="e">
        <f t="shared" ref="AU409:AU472" si="330">TREND(AQ409:AR409,AE409:AF409,X409)</f>
        <v>#VALUE!</v>
      </c>
      <c r="AV409" s="85" t="e">
        <f t="shared" ref="AV409:AV472" si="331">TREND(AS409:AT409,AE409:AF409,X409)</f>
        <v>#VALUE!</v>
      </c>
      <c r="AW409" s="85" t="e">
        <f t="shared" ref="AW409:AW472" si="332">TREND(AU409:AV409,AC409:AD409,J409)</f>
        <v>#VALUE!</v>
      </c>
      <c r="AX409" s="25" t="e">
        <f t="shared" ref="AX409:AX472" si="333">AM409+(AW409-AM409)/0.05*(L409-Y409)</f>
        <v>#VALUE!</v>
      </c>
      <c r="AY409" s="25">
        <f t="shared" si="294"/>
        <v>1.0169999999999999</v>
      </c>
      <c r="AZ409" s="55" t="e">
        <f t="shared" ref="AZ409:AZ472" si="334">G409*F409*(I409/K409)^2*W409*AX409*AY409</f>
        <v>#DIV/0!</v>
      </c>
    </row>
    <row r="410" spans="3:52">
      <c r="C410" s="4"/>
      <c r="D410" s="4"/>
      <c r="E410" s="4"/>
      <c r="F410" s="4"/>
      <c r="G410" s="55">
        <f t="shared" si="295"/>
        <v>-1.1208741258741391E-2</v>
      </c>
      <c r="H410" s="26"/>
      <c r="I410" s="25">
        <f>'Randament Mammo'!$I$18-4.5</f>
        <v>61.5</v>
      </c>
      <c r="J410" s="26"/>
      <c r="K410" s="25">
        <f t="shared" si="322"/>
        <v>0</v>
      </c>
      <c r="L410" s="25" t="e">
        <f>VLOOKUP(E410,'Tabele aux MGD'!B400:F410,IF(_CTF="Mo/Mo",2,IF(_CTF="Mo/Rh",3,IF(_CTF="Rh/Rh",4,5))),0)</f>
        <v>#N/A</v>
      </c>
      <c r="M410" s="25" t="e">
        <f t="shared" si="296"/>
        <v>#N/A</v>
      </c>
      <c r="N410" s="25" t="e">
        <f t="shared" si="297"/>
        <v>#N/A</v>
      </c>
      <c r="O410" s="25" t="e">
        <f t="shared" si="298"/>
        <v>#N/A</v>
      </c>
      <c r="P410" s="25" t="e">
        <f t="shared" si="299"/>
        <v>#N/A</v>
      </c>
      <c r="Q410" s="25" t="e">
        <f t="shared" si="300"/>
        <v>#N/A</v>
      </c>
      <c r="R410" s="25" t="e">
        <f t="shared" si="301"/>
        <v>#N/A</v>
      </c>
      <c r="S410" s="25" t="e">
        <f t="shared" si="302"/>
        <v>#N/A</v>
      </c>
      <c r="T410" s="25" t="e">
        <f t="shared" si="303"/>
        <v>#N/A</v>
      </c>
      <c r="U410" s="25" t="e">
        <f t="shared" si="323"/>
        <v>#VALUE!</v>
      </c>
      <c r="V410" s="25" t="e">
        <f t="shared" si="324"/>
        <v>#VALUE!</v>
      </c>
      <c r="W410" s="25" t="e">
        <f t="shared" si="325"/>
        <v>#VALUE!</v>
      </c>
      <c r="X410" s="26"/>
      <c r="Y410" s="85" t="e">
        <f t="shared" si="304"/>
        <v>#N/A</v>
      </c>
      <c r="Z410" s="85" t="e">
        <f t="shared" si="305"/>
        <v>#N/A</v>
      </c>
      <c r="AA410" s="85" t="e">
        <f t="shared" si="306"/>
        <v>#N/A</v>
      </c>
      <c r="AB410" s="85" t="e">
        <f t="shared" si="307"/>
        <v>#N/A</v>
      </c>
      <c r="AC410" s="85" t="e">
        <f t="shared" si="308"/>
        <v>#N/A</v>
      </c>
      <c r="AD410" s="85" t="e">
        <f t="shared" si="309"/>
        <v>#N/A</v>
      </c>
      <c r="AE410" s="85" t="e">
        <f t="shared" si="310"/>
        <v>#N/A</v>
      </c>
      <c r="AF410" s="85" t="e">
        <f t="shared" si="311"/>
        <v>#N/A</v>
      </c>
      <c r="AG410" s="85" t="e">
        <f t="shared" si="312"/>
        <v>#N/A</v>
      </c>
      <c r="AH410" s="85" t="e">
        <f t="shared" si="313"/>
        <v>#N/A</v>
      </c>
      <c r="AI410" s="85" t="e">
        <f t="shared" si="314"/>
        <v>#N/A</v>
      </c>
      <c r="AJ410" s="85" t="e">
        <f t="shared" si="315"/>
        <v>#N/A</v>
      </c>
      <c r="AK410" s="85" t="e">
        <f t="shared" si="326"/>
        <v>#VALUE!</v>
      </c>
      <c r="AL410" s="85" t="e">
        <f t="shared" si="327"/>
        <v>#VALUE!</v>
      </c>
      <c r="AM410" s="85" t="e">
        <f t="shared" si="328"/>
        <v>#VALUE!</v>
      </c>
      <c r="AN410" s="85" t="e">
        <f t="shared" si="329"/>
        <v>#N/A</v>
      </c>
      <c r="AO410" s="85" t="e">
        <f t="shared" si="316"/>
        <v>#N/A</v>
      </c>
      <c r="AP410" s="85" t="e">
        <f t="shared" si="317"/>
        <v>#N/A</v>
      </c>
      <c r="AQ410" s="85" t="e">
        <f t="shared" si="318"/>
        <v>#N/A</v>
      </c>
      <c r="AR410" s="85" t="e">
        <f t="shared" si="319"/>
        <v>#N/A</v>
      </c>
      <c r="AS410" s="85" t="e">
        <f t="shared" si="320"/>
        <v>#N/A</v>
      </c>
      <c r="AT410" s="85" t="e">
        <f t="shared" si="321"/>
        <v>#N/A</v>
      </c>
      <c r="AU410" s="85" t="e">
        <f t="shared" si="330"/>
        <v>#VALUE!</v>
      </c>
      <c r="AV410" s="85" t="e">
        <f t="shared" si="331"/>
        <v>#VALUE!</v>
      </c>
      <c r="AW410" s="85" t="e">
        <f t="shared" si="332"/>
        <v>#VALUE!</v>
      </c>
      <c r="AX410" s="25" t="e">
        <f t="shared" si="333"/>
        <v>#VALUE!</v>
      </c>
      <c r="AY410" s="25">
        <f t="shared" si="294"/>
        <v>1.0169999999999999</v>
      </c>
      <c r="AZ410" s="55" t="e">
        <f t="shared" si="334"/>
        <v>#DIV/0!</v>
      </c>
    </row>
    <row r="411" spans="3:52">
      <c r="C411" s="4"/>
      <c r="D411" s="4"/>
      <c r="E411" s="4"/>
      <c r="F411" s="4"/>
      <c r="G411" s="55">
        <f t="shared" si="295"/>
        <v>-1.1208741258741391E-2</v>
      </c>
      <c r="H411" s="26"/>
      <c r="I411" s="25">
        <f>'Randament Mammo'!$I$18-4.5</f>
        <v>61.5</v>
      </c>
      <c r="J411" s="26"/>
      <c r="K411" s="25">
        <f t="shared" si="322"/>
        <v>0</v>
      </c>
      <c r="L411" s="25" t="e">
        <f>VLOOKUP(E411,'Tabele aux MGD'!B401:F411,IF(_CTF="Mo/Mo",2,IF(_CTF="Mo/Rh",3,IF(_CTF="Rh/Rh",4,5))),0)</f>
        <v>#N/A</v>
      </c>
      <c r="M411" s="25" t="e">
        <f t="shared" si="296"/>
        <v>#N/A</v>
      </c>
      <c r="N411" s="25" t="e">
        <f t="shared" si="297"/>
        <v>#N/A</v>
      </c>
      <c r="O411" s="25" t="e">
        <f t="shared" si="298"/>
        <v>#N/A</v>
      </c>
      <c r="P411" s="25" t="e">
        <f t="shared" si="299"/>
        <v>#N/A</v>
      </c>
      <c r="Q411" s="25" t="e">
        <f t="shared" si="300"/>
        <v>#N/A</v>
      </c>
      <c r="R411" s="25" t="e">
        <f t="shared" si="301"/>
        <v>#N/A</v>
      </c>
      <c r="S411" s="25" t="e">
        <f t="shared" si="302"/>
        <v>#N/A</v>
      </c>
      <c r="T411" s="25" t="e">
        <f t="shared" si="303"/>
        <v>#N/A</v>
      </c>
      <c r="U411" s="25" t="e">
        <f t="shared" si="323"/>
        <v>#VALUE!</v>
      </c>
      <c r="V411" s="25" t="e">
        <f t="shared" si="324"/>
        <v>#VALUE!</v>
      </c>
      <c r="W411" s="25" t="e">
        <f t="shared" si="325"/>
        <v>#VALUE!</v>
      </c>
      <c r="X411" s="26"/>
      <c r="Y411" s="85" t="e">
        <f t="shared" si="304"/>
        <v>#N/A</v>
      </c>
      <c r="Z411" s="85" t="e">
        <f t="shared" si="305"/>
        <v>#N/A</v>
      </c>
      <c r="AA411" s="85" t="e">
        <f t="shared" si="306"/>
        <v>#N/A</v>
      </c>
      <c r="AB411" s="85" t="e">
        <f t="shared" si="307"/>
        <v>#N/A</v>
      </c>
      <c r="AC411" s="85" t="e">
        <f t="shared" si="308"/>
        <v>#N/A</v>
      </c>
      <c r="AD411" s="85" t="e">
        <f t="shared" si="309"/>
        <v>#N/A</v>
      </c>
      <c r="AE411" s="85" t="e">
        <f t="shared" si="310"/>
        <v>#N/A</v>
      </c>
      <c r="AF411" s="85" t="e">
        <f t="shared" si="311"/>
        <v>#N/A</v>
      </c>
      <c r="AG411" s="85" t="e">
        <f t="shared" si="312"/>
        <v>#N/A</v>
      </c>
      <c r="AH411" s="85" t="e">
        <f t="shared" si="313"/>
        <v>#N/A</v>
      </c>
      <c r="AI411" s="85" t="e">
        <f t="shared" si="314"/>
        <v>#N/A</v>
      </c>
      <c r="AJ411" s="85" t="e">
        <f t="shared" si="315"/>
        <v>#N/A</v>
      </c>
      <c r="AK411" s="85" t="e">
        <f t="shared" si="326"/>
        <v>#VALUE!</v>
      </c>
      <c r="AL411" s="85" t="e">
        <f t="shared" si="327"/>
        <v>#VALUE!</v>
      </c>
      <c r="AM411" s="85" t="e">
        <f t="shared" si="328"/>
        <v>#VALUE!</v>
      </c>
      <c r="AN411" s="85" t="e">
        <f t="shared" si="329"/>
        <v>#N/A</v>
      </c>
      <c r="AO411" s="85" t="e">
        <f t="shared" si="316"/>
        <v>#N/A</v>
      </c>
      <c r="AP411" s="85" t="e">
        <f t="shared" si="317"/>
        <v>#N/A</v>
      </c>
      <c r="AQ411" s="85" t="e">
        <f t="shared" si="318"/>
        <v>#N/A</v>
      </c>
      <c r="AR411" s="85" t="e">
        <f t="shared" si="319"/>
        <v>#N/A</v>
      </c>
      <c r="AS411" s="85" t="e">
        <f t="shared" si="320"/>
        <v>#N/A</v>
      </c>
      <c r="AT411" s="85" t="e">
        <f t="shared" si="321"/>
        <v>#N/A</v>
      </c>
      <c r="AU411" s="85" t="e">
        <f t="shared" si="330"/>
        <v>#VALUE!</v>
      </c>
      <c r="AV411" s="85" t="e">
        <f t="shared" si="331"/>
        <v>#VALUE!</v>
      </c>
      <c r="AW411" s="85" t="e">
        <f t="shared" si="332"/>
        <v>#VALUE!</v>
      </c>
      <c r="AX411" s="25" t="e">
        <f t="shared" si="333"/>
        <v>#VALUE!</v>
      </c>
      <c r="AY411" s="25">
        <f t="shared" si="294"/>
        <v>1.0169999999999999</v>
      </c>
      <c r="AZ411" s="55" t="e">
        <f t="shared" si="334"/>
        <v>#DIV/0!</v>
      </c>
    </row>
    <row r="412" spans="3:52">
      <c r="C412" s="4"/>
      <c r="D412" s="4"/>
      <c r="E412" s="4"/>
      <c r="F412" s="4"/>
      <c r="G412" s="55">
        <f t="shared" si="295"/>
        <v>-1.1208741258741391E-2</v>
      </c>
      <c r="H412" s="26"/>
      <c r="I412" s="25">
        <f>'Randament Mammo'!$I$18-4.5</f>
        <v>61.5</v>
      </c>
      <c r="J412" s="26"/>
      <c r="K412" s="25">
        <f t="shared" si="322"/>
        <v>0</v>
      </c>
      <c r="L412" s="25" t="e">
        <f>VLOOKUP(E412,'Tabele aux MGD'!B402:F412,IF(_CTF="Mo/Mo",2,IF(_CTF="Mo/Rh",3,IF(_CTF="Rh/Rh",4,5))),0)</f>
        <v>#N/A</v>
      </c>
      <c r="M412" s="25" t="e">
        <f t="shared" si="296"/>
        <v>#N/A</v>
      </c>
      <c r="N412" s="25" t="e">
        <f t="shared" si="297"/>
        <v>#N/A</v>
      </c>
      <c r="O412" s="25" t="e">
        <f t="shared" si="298"/>
        <v>#N/A</v>
      </c>
      <c r="P412" s="25" t="e">
        <f t="shared" si="299"/>
        <v>#N/A</v>
      </c>
      <c r="Q412" s="25" t="e">
        <f t="shared" si="300"/>
        <v>#N/A</v>
      </c>
      <c r="R412" s="25" t="e">
        <f t="shared" si="301"/>
        <v>#N/A</v>
      </c>
      <c r="S412" s="25" t="e">
        <f t="shared" si="302"/>
        <v>#N/A</v>
      </c>
      <c r="T412" s="25" t="e">
        <f t="shared" si="303"/>
        <v>#N/A</v>
      </c>
      <c r="U412" s="25" t="e">
        <f t="shared" si="323"/>
        <v>#VALUE!</v>
      </c>
      <c r="V412" s="25" t="e">
        <f t="shared" si="324"/>
        <v>#VALUE!</v>
      </c>
      <c r="W412" s="25" t="e">
        <f t="shared" si="325"/>
        <v>#VALUE!</v>
      </c>
      <c r="X412" s="26"/>
      <c r="Y412" s="85" t="e">
        <f t="shared" si="304"/>
        <v>#N/A</v>
      </c>
      <c r="Z412" s="85" t="e">
        <f t="shared" si="305"/>
        <v>#N/A</v>
      </c>
      <c r="AA412" s="85" t="e">
        <f t="shared" si="306"/>
        <v>#N/A</v>
      </c>
      <c r="AB412" s="85" t="e">
        <f t="shared" si="307"/>
        <v>#N/A</v>
      </c>
      <c r="AC412" s="85" t="e">
        <f t="shared" si="308"/>
        <v>#N/A</v>
      </c>
      <c r="AD412" s="85" t="e">
        <f t="shared" si="309"/>
        <v>#N/A</v>
      </c>
      <c r="AE412" s="85" t="e">
        <f t="shared" si="310"/>
        <v>#N/A</v>
      </c>
      <c r="AF412" s="85" t="e">
        <f t="shared" si="311"/>
        <v>#N/A</v>
      </c>
      <c r="AG412" s="85" t="e">
        <f t="shared" si="312"/>
        <v>#N/A</v>
      </c>
      <c r="AH412" s="85" t="e">
        <f t="shared" si="313"/>
        <v>#N/A</v>
      </c>
      <c r="AI412" s="85" t="e">
        <f t="shared" si="314"/>
        <v>#N/A</v>
      </c>
      <c r="AJ412" s="85" t="e">
        <f t="shared" si="315"/>
        <v>#N/A</v>
      </c>
      <c r="AK412" s="85" t="e">
        <f t="shared" si="326"/>
        <v>#VALUE!</v>
      </c>
      <c r="AL412" s="85" t="e">
        <f t="shared" si="327"/>
        <v>#VALUE!</v>
      </c>
      <c r="AM412" s="85" t="e">
        <f t="shared" si="328"/>
        <v>#VALUE!</v>
      </c>
      <c r="AN412" s="85" t="e">
        <f t="shared" si="329"/>
        <v>#N/A</v>
      </c>
      <c r="AO412" s="85" t="e">
        <f t="shared" si="316"/>
        <v>#N/A</v>
      </c>
      <c r="AP412" s="85" t="e">
        <f t="shared" si="317"/>
        <v>#N/A</v>
      </c>
      <c r="AQ412" s="85" t="e">
        <f t="shared" si="318"/>
        <v>#N/A</v>
      </c>
      <c r="AR412" s="85" t="e">
        <f t="shared" si="319"/>
        <v>#N/A</v>
      </c>
      <c r="AS412" s="85" t="e">
        <f t="shared" si="320"/>
        <v>#N/A</v>
      </c>
      <c r="AT412" s="85" t="e">
        <f t="shared" si="321"/>
        <v>#N/A</v>
      </c>
      <c r="AU412" s="85" t="e">
        <f t="shared" si="330"/>
        <v>#VALUE!</v>
      </c>
      <c r="AV412" s="85" t="e">
        <f t="shared" si="331"/>
        <v>#VALUE!</v>
      </c>
      <c r="AW412" s="85" t="e">
        <f t="shared" si="332"/>
        <v>#VALUE!</v>
      </c>
      <c r="AX412" s="25" t="e">
        <f t="shared" si="333"/>
        <v>#VALUE!</v>
      </c>
      <c r="AY412" s="25">
        <f t="shared" si="294"/>
        <v>1.0169999999999999</v>
      </c>
      <c r="AZ412" s="55" t="e">
        <f t="shared" si="334"/>
        <v>#DIV/0!</v>
      </c>
    </row>
    <row r="413" spans="3:52">
      <c r="C413" s="4"/>
      <c r="D413" s="4"/>
      <c r="E413" s="4"/>
      <c r="F413" s="4"/>
      <c r="G413" s="55">
        <f t="shared" si="295"/>
        <v>-1.1208741258741391E-2</v>
      </c>
      <c r="H413" s="26"/>
      <c r="I413" s="25">
        <f>'Randament Mammo'!$I$18-4.5</f>
        <v>61.5</v>
      </c>
      <c r="J413" s="26"/>
      <c r="K413" s="25">
        <f t="shared" si="322"/>
        <v>0</v>
      </c>
      <c r="L413" s="25" t="e">
        <f>VLOOKUP(E413,'Tabele aux MGD'!B403:F413,IF(_CTF="Mo/Mo",2,IF(_CTF="Mo/Rh",3,IF(_CTF="Rh/Rh",4,5))),0)</f>
        <v>#N/A</v>
      </c>
      <c r="M413" s="25" t="e">
        <f t="shared" si="296"/>
        <v>#N/A</v>
      </c>
      <c r="N413" s="25" t="e">
        <f t="shared" si="297"/>
        <v>#N/A</v>
      </c>
      <c r="O413" s="25" t="e">
        <f t="shared" si="298"/>
        <v>#N/A</v>
      </c>
      <c r="P413" s="25" t="e">
        <f t="shared" si="299"/>
        <v>#N/A</v>
      </c>
      <c r="Q413" s="25" t="e">
        <f t="shared" si="300"/>
        <v>#N/A</v>
      </c>
      <c r="R413" s="25" t="e">
        <f t="shared" si="301"/>
        <v>#N/A</v>
      </c>
      <c r="S413" s="25" t="e">
        <f t="shared" si="302"/>
        <v>#N/A</v>
      </c>
      <c r="T413" s="25" t="e">
        <f t="shared" si="303"/>
        <v>#N/A</v>
      </c>
      <c r="U413" s="25" t="e">
        <f t="shared" si="323"/>
        <v>#VALUE!</v>
      </c>
      <c r="V413" s="25" t="e">
        <f t="shared" si="324"/>
        <v>#VALUE!</v>
      </c>
      <c r="W413" s="25" t="e">
        <f t="shared" si="325"/>
        <v>#VALUE!</v>
      </c>
      <c r="X413" s="26"/>
      <c r="Y413" s="85" t="e">
        <f t="shared" si="304"/>
        <v>#N/A</v>
      </c>
      <c r="Z413" s="85" t="e">
        <f t="shared" si="305"/>
        <v>#N/A</v>
      </c>
      <c r="AA413" s="85" t="e">
        <f t="shared" si="306"/>
        <v>#N/A</v>
      </c>
      <c r="AB413" s="85" t="e">
        <f t="shared" si="307"/>
        <v>#N/A</v>
      </c>
      <c r="AC413" s="85" t="e">
        <f t="shared" si="308"/>
        <v>#N/A</v>
      </c>
      <c r="AD413" s="85" t="e">
        <f t="shared" si="309"/>
        <v>#N/A</v>
      </c>
      <c r="AE413" s="85" t="e">
        <f t="shared" si="310"/>
        <v>#N/A</v>
      </c>
      <c r="AF413" s="85" t="e">
        <f t="shared" si="311"/>
        <v>#N/A</v>
      </c>
      <c r="AG413" s="85" t="e">
        <f t="shared" si="312"/>
        <v>#N/A</v>
      </c>
      <c r="AH413" s="85" t="e">
        <f t="shared" si="313"/>
        <v>#N/A</v>
      </c>
      <c r="AI413" s="85" t="e">
        <f t="shared" si="314"/>
        <v>#N/A</v>
      </c>
      <c r="AJ413" s="85" t="e">
        <f t="shared" si="315"/>
        <v>#N/A</v>
      </c>
      <c r="AK413" s="85" t="e">
        <f t="shared" si="326"/>
        <v>#VALUE!</v>
      </c>
      <c r="AL413" s="85" t="e">
        <f t="shared" si="327"/>
        <v>#VALUE!</v>
      </c>
      <c r="AM413" s="85" t="e">
        <f t="shared" si="328"/>
        <v>#VALUE!</v>
      </c>
      <c r="AN413" s="85" t="e">
        <f t="shared" si="329"/>
        <v>#N/A</v>
      </c>
      <c r="AO413" s="85" t="e">
        <f t="shared" si="316"/>
        <v>#N/A</v>
      </c>
      <c r="AP413" s="85" t="e">
        <f t="shared" si="317"/>
        <v>#N/A</v>
      </c>
      <c r="AQ413" s="85" t="e">
        <f t="shared" si="318"/>
        <v>#N/A</v>
      </c>
      <c r="AR413" s="85" t="e">
        <f t="shared" si="319"/>
        <v>#N/A</v>
      </c>
      <c r="AS413" s="85" t="e">
        <f t="shared" si="320"/>
        <v>#N/A</v>
      </c>
      <c r="AT413" s="85" t="e">
        <f t="shared" si="321"/>
        <v>#N/A</v>
      </c>
      <c r="AU413" s="85" t="e">
        <f t="shared" si="330"/>
        <v>#VALUE!</v>
      </c>
      <c r="AV413" s="85" t="e">
        <f t="shared" si="331"/>
        <v>#VALUE!</v>
      </c>
      <c r="AW413" s="85" t="e">
        <f t="shared" si="332"/>
        <v>#VALUE!</v>
      </c>
      <c r="AX413" s="25" t="e">
        <f t="shared" si="333"/>
        <v>#VALUE!</v>
      </c>
      <c r="AY413" s="25">
        <f t="shared" si="294"/>
        <v>1.0169999999999999</v>
      </c>
      <c r="AZ413" s="55" t="e">
        <f t="shared" si="334"/>
        <v>#DIV/0!</v>
      </c>
    </row>
    <row r="414" spans="3:52">
      <c r="C414" s="4"/>
      <c r="D414" s="4"/>
      <c r="E414" s="4"/>
      <c r="F414" s="4"/>
      <c r="G414" s="55">
        <f t="shared" si="295"/>
        <v>-1.1208741258741391E-2</v>
      </c>
      <c r="H414" s="26"/>
      <c r="I414" s="25">
        <f>'Randament Mammo'!$I$18-4.5</f>
        <v>61.5</v>
      </c>
      <c r="J414" s="26"/>
      <c r="K414" s="25">
        <f t="shared" si="322"/>
        <v>0</v>
      </c>
      <c r="L414" s="25" t="e">
        <f>VLOOKUP(E414,'Tabele aux MGD'!B404:F414,IF(_CTF="Mo/Mo",2,IF(_CTF="Mo/Rh",3,IF(_CTF="Rh/Rh",4,5))),0)</f>
        <v>#N/A</v>
      </c>
      <c r="M414" s="25" t="e">
        <f t="shared" si="296"/>
        <v>#N/A</v>
      </c>
      <c r="N414" s="25" t="e">
        <f t="shared" si="297"/>
        <v>#N/A</v>
      </c>
      <c r="O414" s="25" t="e">
        <f t="shared" si="298"/>
        <v>#N/A</v>
      </c>
      <c r="P414" s="25" t="e">
        <f t="shared" si="299"/>
        <v>#N/A</v>
      </c>
      <c r="Q414" s="25" t="e">
        <f t="shared" si="300"/>
        <v>#N/A</v>
      </c>
      <c r="R414" s="25" t="e">
        <f t="shared" si="301"/>
        <v>#N/A</v>
      </c>
      <c r="S414" s="25" t="e">
        <f t="shared" si="302"/>
        <v>#N/A</v>
      </c>
      <c r="T414" s="25" t="e">
        <f t="shared" si="303"/>
        <v>#N/A</v>
      </c>
      <c r="U414" s="25" t="e">
        <f t="shared" si="323"/>
        <v>#VALUE!</v>
      </c>
      <c r="V414" s="25" t="e">
        <f t="shared" si="324"/>
        <v>#VALUE!</v>
      </c>
      <c r="W414" s="25" t="e">
        <f t="shared" si="325"/>
        <v>#VALUE!</v>
      </c>
      <c r="X414" s="26"/>
      <c r="Y414" s="85" t="e">
        <f t="shared" si="304"/>
        <v>#N/A</v>
      </c>
      <c r="Z414" s="85" t="e">
        <f t="shared" si="305"/>
        <v>#N/A</v>
      </c>
      <c r="AA414" s="85" t="e">
        <f t="shared" si="306"/>
        <v>#N/A</v>
      </c>
      <c r="AB414" s="85" t="e">
        <f t="shared" si="307"/>
        <v>#N/A</v>
      </c>
      <c r="AC414" s="85" t="e">
        <f t="shared" si="308"/>
        <v>#N/A</v>
      </c>
      <c r="AD414" s="85" t="e">
        <f t="shared" si="309"/>
        <v>#N/A</v>
      </c>
      <c r="AE414" s="85" t="e">
        <f t="shared" si="310"/>
        <v>#N/A</v>
      </c>
      <c r="AF414" s="85" t="e">
        <f t="shared" si="311"/>
        <v>#N/A</v>
      </c>
      <c r="AG414" s="85" t="e">
        <f t="shared" si="312"/>
        <v>#N/A</v>
      </c>
      <c r="AH414" s="85" t="e">
        <f t="shared" si="313"/>
        <v>#N/A</v>
      </c>
      <c r="AI414" s="85" t="e">
        <f t="shared" si="314"/>
        <v>#N/A</v>
      </c>
      <c r="AJ414" s="85" t="e">
        <f t="shared" si="315"/>
        <v>#N/A</v>
      </c>
      <c r="AK414" s="85" t="e">
        <f t="shared" si="326"/>
        <v>#VALUE!</v>
      </c>
      <c r="AL414" s="85" t="e">
        <f t="shared" si="327"/>
        <v>#VALUE!</v>
      </c>
      <c r="AM414" s="85" t="e">
        <f t="shared" si="328"/>
        <v>#VALUE!</v>
      </c>
      <c r="AN414" s="85" t="e">
        <f t="shared" si="329"/>
        <v>#N/A</v>
      </c>
      <c r="AO414" s="85" t="e">
        <f t="shared" si="316"/>
        <v>#N/A</v>
      </c>
      <c r="AP414" s="85" t="e">
        <f t="shared" si="317"/>
        <v>#N/A</v>
      </c>
      <c r="AQ414" s="85" t="e">
        <f t="shared" si="318"/>
        <v>#N/A</v>
      </c>
      <c r="AR414" s="85" t="e">
        <f t="shared" si="319"/>
        <v>#N/A</v>
      </c>
      <c r="AS414" s="85" t="e">
        <f t="shared" si="320"/>
        <v>#N/A</v>
      </c>
      <c r="AT414" s="85" t="e">
        <f t="shared" si="321"/>
        <v>#N/A</v>
      </c>
      <c r="AU414" s="85" t="e">
        <f t="shared" si="330"/>
        <v>#VALUE!</v>
      </c>
      <c r="AV414" s="85" t="e">
        <f t="shared" si="331"/>
        <v>#VALUE!</v>
      </c>
      <c r="AW414" s="85" t="e">
        <f t="shared" si="332"/>
        <v>#VALUE!</v>
      </c>
      <c r="AX414" s="25" t="e">
        <f t="shared" si="333"/>
        <v>#VALUE!</v>
      </c>
      <c r="AY414" s="25">
        <f t="shared" si="294"/>
        <v>1.0169999999999999</v>
      </c>
      <c r="AZ414" s="55" t="e">
        <f t="shared" si="334"/>
        <v>#DIV/0!</v>
      </c>
    </row>
    <row r="415" spans="3:52">
      <c r="C415" s="4"/>
      <c r="D415" s="4"/>
      <c r="E415" s="4"/>
      <c r="F415" s="4"/>
      <c r="G415" s="55">
        <f t="shared" si="295"/>
        <v>-1.1208741258741391E-2</v>
      </c>
      <c r="H415" s="26"/>
      <c r="I415" s="25">
        <f>'Randament Mammo'!$I$18-4.5</f>
        <v>61.5</v>
      </c>
      <c r="J415" s="26"/>
      <c r="K415" s="25">
        <f t="shared" si="322"/>
        <v>0</v>
      </c>
      <c r="L415" s="25" t="e">
        <f>VLOOKUP(E415,'Tabele aux MGD'!B405:F415,IF(_CTF="Mo/Mo",2,IF(_CTF="Mo/Rh",3,IF(_CTF="Rh/Rh",4,5))),0)</f>
        <v>#N/A</v>
      </c>
      <c r="M415" s="25" t="e">
        <f t="shared" si="296"/>
        <v>#N/A</v>
      </c>
      <c r="N415" s="25" t="e">
        <f t="shared" si="297"/>
        <v>#N/A</v>
      </c>
      <c r="O415" s="25" t="e">
        <f t="shared" si="298"/>
        <v>#N/A</v>
      </c>
      <c r="P415" s="25" t="e">
        <f t="shared" si="299"/>
        <v>#N/A</v>
      </c>
      <c r="Q415" s="25" t="e">
        <f t="shared" si="300"/>
        <v>#N/A</v>
      </c>
      <c r="R415" s="25" t="e">
        <f t="shared" si="301"/>
        <v>#N/A</v>
      </c>
      <c r="S415" s="25" t="e">
        <f t="shared" si="302"/>
        <v>#N/A</v>
      </c>
      <c r="T415" s="25" t="e">
        <f t="shared" si="303"/>
        <v>#N/A</v>
      </c>
      <c r="U415" s="25" t="e">
        <f t="shared" si="323"/>
        <v>#VALUE!</v>
      </c>
      <c r="V415" s="25" t="e">
        <f t="shared" si="324"/>
        <v>#VALUE!</v>
      </c>
      <c r="W415" s="25" t="e">
        <f t="shared" si="325"/>
        <v>#VALUE!</v>
      </c>
      <c r="X415" s="26"/>
      <c r="Y415" s="85" t="e">
        <f t="shared" si="304"/>
        <v>#N/A</v>
      </c>
      <c r="Z415" s="85" t="e">
        <f t="shared" si="305"/>
        <v>#N/A</v>
      </c>
      <c r="AA415" s="85" t="e">
        <f t="shared" si="306"/>
        <v>#N/A</v>
      </c>
      <c r="AB415" s="85" t="e">
        <f t="shared" si="307"/>
        <v>#N/A</v>
      </c>
      <c r="AC415" s="85" t="e">
        <f t="shared" si="308"/>
        <v>#N/A</v>
      </c>
      <c r="AD415" s="85" t="e">
        <f t="shared" si="309"/>
        <v>#N/A</v>
      </c>
      <c r="AE415" s="85" t="e">
        <f t="shared" si="310"/>
        <v>#N/A</v>
      </c>
      <c r="AF415" s="85" t="e">
        <f t="shared" si="311"/>
        <v>#N/A</v>
      </c>
      <c r="AG415" s="85" t="e">
        <f t="shared" si="312"/>
        <v>#N/A</v>
      </c>
      <c r="AH415" s="85" t="e">
        <f t="shared" si="313"/>
        <v>#N/A</v>
      </c>
      <c r="AI415" s="85" t="e">
        <f t="shared" si="314"/>
        <v>#N/A</v>
      </c>
      <c r="AJ415" s="85" t="e">
        <f t="shared" si="315"/>
        <v>#N/A</v>
      </c>
      <c r="AK415" s="85" t="e">
        <f t="shared" si="326"/>
        <v>#VALUE!</v>
      </c>
      <c r="AL415" s="85" t="e">
        <f t="shared" si="327"/>
        <v>#VALUE!</v>
      </c>
      <c r="AM415" s="85" t="e">
        <f t="shared" si="328"/>
        <v>#VALUE!</v>
      </c>
      <c r="AN415" s="85" t="e">
        <f t="shared" si="329"/>
        <v>#N/A</v>
      </c>
      <c r="AO415" s="85" t="e">
        <f t="shared" si="316"/>
        <v>#N/A</v>
      </c>
      <c r="AP415" s="85" t="e">
        <f t="shared" si="317"/>
        <v>#N/A</v>
      </c>
      <c r="AQ415" s="85" t="e">
        <f t="shared" si="318"/>
        <v>#N/A</v>
      </c>
      <c r="AR415" s="85" t="e">
        <f t="shared" si="319"/>
        <v>#N/A</v>
      </c>
      <c r="AS415" s="85" t="e">
        <f t="shared" si="320"/>
        <v>#N/A</v>
      </c>
      <c r="AT415" s="85" t="e">
        <f t="shared" si="321"/>
        <v>#N/A</v>
      </c>
      <c r="AU415" s="85" t="e">
        <f t="shared" si="330"/>
        <v>#VALUE!</v>
      </c>
      <c r="AV415" s="85" t="e">
        <f t="shared" si="331"/>
        <v>#VALUE!</v>
      </c>
      <c r="AW415" s="85" t="e">
        <f t="shared" si="332"/>
        <v>#VALUE!</v>
      </c>
      <c r="AX415" s="25" t="e">
        <f t="shared" si="333"/>
        <v>#VALUE!</v>
      </c>
      <c r="AY415" s="25">
        <f t="shared" si="294"/>
        <v>1.0169999999999999</v>
      </c>
      <c r="AZ415" s="55" t="e">
        <f t="shared" si="334"/>
        <v>#DIV/0!</v>
      </c>
    </row>
    <row r="416" spans="3:52">
      <c r="C416" s="4"/>
      <c r="D416" s="4"/>
      <c r="E416" s="4"/>
      <c r="F416" s="4"/>
      <c r="G416" s="55">
        <f t="shared" si="295"/>
        <v>-1.1208741258741391E-2</v>
      </c>
      <c r="H416" s="26"/>
      <c r="I416" s="25">
        <f>'Randament Mammo'!$I$18-4.5</f>
        <v>61.5</v>
      </c>
      <c r="J416" s="26"/>
      <c r="K416" s="25">
        <f t="shared" si="322"/>
        <v>0</v>
      </c>
      <c r="L416" s="25" t="e">
        <f>VLOOKUP(E416,'Tabele aux MGD'!B406:F416,IF(_CTF="Mo/Mo",2,IF(_CTF="Mo/Rh",3,IF(_CTF="Rh/Rh",4,5))),0)</f>
        <v>#N/A</v>
      </c>
      <c r="M416" s="25" t="e">
        <f t="shared" si="296"/>
        <v>#N/A</v>
      </c>
      <c r="N416" s="25" t="e">
        <f t="shared" si="297"/>
        <v>#N/A</v>
      </c>
      <c r="O416" s="25" t="e">
        <f t="shared" si="298"/>
        <v>#N/A</v>
      </c>
      <c r="P416" s="25" t="e">
        <f t="shared" si="299"/>
        <v>#N/A</v>
      </c>
      <c r="Q416" s="25" t="e">
        <f t="shared" si="300"/>
        <v>#N/A</v>
      </c>
      <c r="R416" s="25" t="e">
        <f t="shared" si="301"/>
        <v>#N/A</v>
      </c>
      <c r="S416" s="25" t="e">
        <f t="shared" si="302"/>
        <v>#N/A</v>
      </c>
      <c r="T416" s="25" t="e">
        <f t="shared" si="303"/>
        <v>#N/A</v>
      </c>
      <c r="U416" s="25" t="e">
        <f t="shared" si="323"/>
        <v>#VALUE!</v>
      </c>
      <c r="V416" s="25" t="e">
        <f t="shared" si="324"/>
        <v>#VALUE!</v>
      </c>
      <c r="W416" s="25" t="e">
        <f t="shared" si="325"/>
        <v>#VALUE!</v>
      </c>
      <c r="X416" s="26"/>
      <c r="Y416" s="85" t="e">
        <f t="shared" si="304"/>
        <v>#N/A</v>
      </c>
      <c r="Z416" s="85" t="e">
        <f t="shared" si="305"/>
        <v>#N/A</v>
      </c>
      <c r="AA416" s="85" t="e">
        <f t="shared" si="306"/>
        <v>#N/A</v>
      </c>
      <c r="AB416" s="85" t="e">
        <f t="shared" si="307"/>
        <v>#N/A</v>
      </c>
      <c r="AC416" s="85" t="e">
        <f t="shared" si="308"/>
        <v>#N/A</v>
      </c>
      <c r="AD416" s="85" t="e">
        <f t="shared" si="309"/>
        <v>#N/A</v>
      </c>
      <c r="AE416" s="85" t="e">
        <f t="shared" si="310"/>
        <v>#N/A</v>
      </c>
      <c r="AF416" s="85" t="e">
        <f t="shared" si="311"/>
        <v>#N/A</v>
      </c>
      <c r="AG416" s="85" t="e">
        <f t="shared" si="312"/>
        <v>#N/A</v>
      </c>
      <c r="AH416" s="85" t="e">
        <f t="shared" si="313"/>
        <v>#N/A</v>
      </c>
      <c r="AI416" s="85" t="e">
        <f t="shared" si="314"/>
        <v>#N/A</v>
      </c>
      <c r="AJ416" s="85" t="e">
        <f t="shared" si="315"/>
        <v>#N/A</v>
      </c>
      <c r="AK416" s="85" t="e">
        <f t="shared" si="326"/>
        <v>#VALUE!</v>
      </c>
      <c r="AL416" s="85" t="e">
        <f t="shared" si="327"/>
        <v>#VALUE!</v>
      </c>
      <c r="AM416" s="85" t="e">
        <f t="shared" si="328"/>
        <v>#VALUE!</v>
      </c>
      <c r="AN416" s="85" t="e">
        <f t="shared" si="329"/>
        <v>#N/A</v>
      </c>
      <c r="AO416" s="85" t="e">
        <f t="shared" si="316"/>
        <v>#N/A</v>
      </c>
      <c r="AP416" s="85" t="e">
        <f t="shared" si="317"/>
        <v>#N/A</v>
      </c>
      <c r="AQ416" s="85" t="e">
        <f t="shared" si="318"/>
        <v>#N/A</v>
      </c>
      <c r="AR416" s="85" t="e">
        <f t="shared" si="319"/>
        <v>#N/A</v>
      </c>
      <c r="AS416" s="85" t="e">
        <f t="shared" si="320"/>
        <v>#N/A</v>
      </c>
      <c r="AT416" s="85" t="e">
        <f t="shared" si="321"/>
        <v>#N/A</v>
      </c>
      <c r="AU416" s="85" t="e">
        <f t="shared" si="330"/>
        <v>#VALUE!</v>
      </c>
      <c r="AV416" s="85" t="e">
        <f t="shared" si="331"/>
        <v>#VALUE!</v>
      </c>
      <c r="AW416" s="85" t="e">
        <f t="shared" si="332"/>
        <v>#VALUE!</v>
      </c>
      <c r="AX416" s="25" t="e">
        <f t="shared" si="333"/>
        <v>#VALUE!</v>
      </c>
      <c r="AY416" s="25">
        <f t="shared" si="294"/>
        <v>1.0169999999999999</v>
      </c>
      <c r="AZ416" s="55" t="e">
        <f t="shared" si="334"/>
        <v>#DIV/0!</v>
      </c>
    </row>
    <row r="417" spans="3:52">
      <c r="C417" s="4"/>
      <c r="D417" s="4"/>
      <c r="E417" s="4"/>
      <c r="F417" s="4"/>
      <c r="G417" s="55">
        <f t="shared" si="295"/>
        <v>-1.1208741258741391E-2</v>
      </c>
      <c r="H417" s="26"/>
      <c r="I417" s="25">
        <f>'Randament Mammo'!$I$18-4.5</f>
        <v>61.5</v>
      </c>
      <c r="J417" s="26"/>
      <c r="K417" s="25">
        <f t="shared" si="322"/>
        <v>0</v>
      </c>
      <c r="L417" s="25" t="e">
        <f>VLOOKUP(E417,'Tabele aux MGD'!B407:F417,IF(_CTF="Mo/Mo",2,IF(_CTF="Mo/Rh",3,IF(_CTF="Rh/Rh",4,5))),0)</f>
        <v>#N/A</v>
      </c>
      <c r="M417" s="25" t="e">
        <f t="shared" si="296"/>
        <v>#N/A</v>
      </c>
      <c r="N417" s="25" t="e">
        <f t="shared" si="297"/>
        <v>#N/A</v>
      </c>
      <c r="O417" s="25" t="e">
        <f t="shared" si="298"/>
        <v>#N/A</v>
      </c>
      <c r="P417" s="25" t="e">
        <f t="shared" si="299"/>
        <v>#N/A</v>
      </c>
      <c r="Q417" s="25" t="e">
        <f t="shared" si="300"/>
        <v>#N/A</v>
      </c>
      <c r="R417" s="25" t="e">
        <f t="shared" si="301"/>
        <v>#N/A</v>
      </c>
      <c r="S417" s="25" t="e">
        <f t="shared" si="302"/>
        <v>#N/A</v>
      </c>
      <c r="T417" s="25" t="e">
        <f t="shared" si="303"/>
        <v>#N/A</v>
      </c>
      <c r="U417" s="25" t="e">
        <f t="shared" si="323"/>
        <v>#VALUE!</v>
      </c>
      <c r="V417" s="25" t="e">
        <f t="shared" si="324"/>
        <v>#VALUE!</v>
      </c>
      <c r="W417" s="25" t="e">
        <f t="shared" si="325"/>
        <v>#VALUE!</v>
      </c>
      <c r="X417" s="26"/>
      <c r="Y417" s="85" t="e">
        <f t="shared" si="304"/>
        <v>#N/A</v>
      </c>
      <c r="Z417" s="85" t="e">
        <f t="shared" si="305"/>
        <v>#N/A</v>
      </c>
      <c r="AA417" s="85" t="e">
        <f t="shared" si="306"/>
        <v>#N/A</v>
      </c>
      <c r="AB417" s="85" t="e">
        <f t="shared" si="307"/>
        <v>#N/A</v>
      </c>
      <c r="AC417" s="85" t="e">
        <f t="shared" si="308"/>
        <v>#N/A</v>
      </c>
      <c r="AD417" s="85" t="e">
        <f t="shared" si="309"/>
        <v>#N/A</v>
      </c>
      <c r="AE417" s="85" t="e">
        <f t="shared" si="310"/>
        <v>#N/A</v>
      </c>
      <c r="AF417" s="85" t="e">
        <f t="shared" si="311"/>
        <v>#N/A</v>
      </c>
      <c r="AG417" s="85" t="e">
        <f t="shared" si="312"/>
        <v>#N/A</v>
      </c>
      <c r="AH417" s="85" t="e">
        <f t="shared" si="313"/>
        <v>#N/A</v>
      </c>
      <c r="AI417" s="85" t="e">
        <f t="shared" si="314"/>
        <v>#N/A</v>
      </c>
      <c r="AJ417" s="85" t="e">
        <f t="shared" si="315"/>
        <v>#N/A</v>
      </c>
      <c r="AK417" s="85" t="e">
        <f t="shared" si="326"/>
        <v>#VALUE!</v>
      </c>
      <c r="AL417" s="85" t="e">
        <f t="shared" si="327"/>
        <v>#VALUE!</v>
      </c>
      <c r="AM417" s="85" t="e">
        <f t="shared" si="328"/>
        <v>#VALUE!</v>
      </c>
      <c r="AN417" s="85" t="e">
        <f t="shared" si="329"/>
        <v>#N/A</v>
      </c>
      <c r="AO417" s="85" t="e">
        <f t="shared" si="316"/>
        <v>#N/A</v>
      </c>
      <c r="AP417" s="85" t="e">
        <f t="shared" si="317"/>
        <v>#N/A</v>
      </c>
      <c r="AQ417" s="85" t="e">
        <f t="shared" si="318"/>
        <v>#N/A</v>
      </c>
      <c r="AR417" s="85" t="e">
        <f t="shared" si="319"/>
        <v>#N/A</v>
      </c>
      <c r="AS417" s="85" t="e">
        <f t="shared" si="320"/>
        <v>#N/A</v>
      </c>
      <c r="AT417" s="85" t="e">
        <f t="shared" si="321"/>
        <v>#N/A</v>
      </c>
      <c r="AU417" s="85" t="e">
        <f t="shared" si="330"/>
        <v>#VALUE!</v>
      </c>
      <c r="AV417" s="85" t="e">
        <f t="shared" si="331"/>
        <v>#VALUE!</v>
      </c>
      <c r="AW417" s="85" t="e">
        <f t="shared" si="332"/>
        <v>#VALUE!</v>
      </c>
      <c r="AX417" s="25" t="e">
        <f t="shared" si="333"/>
        <v>#VALUE!</v>
      </c>
      <c r="AY417" s="25">
        <f t="shared" si="294"/>
        <v>1.0169999999999999</v>
      </c>
      <c r="AZ417" s="55" t="e">
        <f t="shared" si="334"/>
        <v>#DIV/0!</v>
      </c>
    </row>
    <row r="418" spans="3:52">
      <c r="C418" s="4"/>
      <c r="D418" s="4"/>
      <c r="E418" s="4"/>
      <c r="F418" s="4"/>
      <c r="G418" s="55">
        <f t="shared" si="295"/>
        <v>-1.1208741258741391E-2</v>
      </c>
      <c r="H418" s="26"/>
      <c r="I418" s="25">
        <f>'Randament Mammo'!$I$18-4.5</f>
        <v>61.5</v>
      </c>
      <c r="J418" s="26"/>
      <c r="K418" s="25">
        <f t="shared" si="322"/>
        <v>0</v>
      </c>
      <c r="L418" s="25" t="e">
        <f>VLOOKUP(E418,'Tabele aux MGD'!B408:F418,IF(_CTF="Mo/Mo",2,IF(_CTF="Mo/Rh",3,IF(_CTF="Rh/Rh",4,5))),0)</f>
        <v>#N/A</v>
      </c>
      <c r="M418" s="25" t="e">
        <f t="shared" si="296"/>
        <v>#N/A</v>
      </c>
      <c r="N418" s="25" t="e">
        <f t="shared" si="297"/>
        <v>#N/A</v>
      </c>
      <c r="O418" s="25" t="e">
        <f t="shared" si="298"/>
        <v>#N/A</v>
      </c>
      <c r="P418" s="25" t="e">
        <f t="shared" si="299"/>
        <v>#N/A</v>
      </c>
      <c r="Q418" s="25" t="e">
        <f t="shared" si="300"/>
        <v>#N/A</v>
      </c>
      <c r="R418" s="25" t="e">
        <f t="shared" si="301"/>
        <v>#N/A</v>
      </c>
      <c r="S418" s="25" t="e">
        <f t="shared" si="302"/>
        <v>#N/A</v>
      </c>
      <c r="T418" s="25" t="e">
        <f t="shared" si="303"/>
        <v>#N/A</v>
      </c>
      <c r="U418" s="25" t="e">
        <f t="shared" si="323"/>
        <v>#VALUE!</v>
      </c>
      <c r="V418" s="25" t="e">
        <f t="shared" si="324"/>
        <v>#VALUE!</v>
      </c>
      <c r="W418" s="25" t="e">
        <f t="shared" si="325"/>
        <v>#VALUE!</v>
      </c>
      <c r="X418" s="26"/>
      <c r="Y418" s="85" t="e">
        <f t="shared" si="304"/>
        <v>#N/A</v>
      </c>
      <c r="Z418" s="85" t="e">
        <f t="shared" si="305"/>
        <v>#N/A</v>
      </c>
      <c r="AA418" s="85" t="e">
        <f t="shared" si="306"/>
        <v>#N/A</v>
      </c>
      <c r="AB418" s="85" t="e">
        <f t="shared" si="307"/>
        <v>#N/A</v>
      </c>
      <c r="AC418" s="85" t="e">
        <f t="shared" si="308"/>
        <v>#N/A</v>
      </c>
      <c r="AD418" s="85" t="e">
        <f t="shared" si="309"/>
        <v>#N/A</v>
      </c>
      <c r="AE418" s="85" t="e">
        <f t="shared" si="310"/>
        <v>#N/A</v>
      </c>
      <c r="AF418" s="85" t="e">
        <f t="shared" si="311"/>
        <v>#N/A</v>
      </c>
      <c r="AG418" s="85" t="e">
        <f t="shared" si="312"/>
        <v>#N/A</v>
      </c>
      <c r="AH418" s="85" t="e">
        <f t="shared" si="313"/>
        <v>#N/A</v>
      </c>
      <c r="AI418" s="85" t="e">
        <f t="shared" si="314"/>
        <v>#N/A</v>
      </c>
      <c r="AJ418" s="85" t="e">
        <f t="shared" si="315"/>
        <v>#N/A</v>
      </c>
      <c r="AK418" s="85" t="e">
        <f t="shared" si="326"/>
        <v>#VALUE!</v>
      </c>
      <c r="AL418" s="85" t="e">
        <f t="shared" si="327"/>
        <v>#VALUE!</v>
      </c>
      <c r="AM418" s="85" t="e">
        <f t="shared" si="328"/>
        <v>#VALUE!</v>
      </c>
      <c r="AN418" s="85" t="e">
        <f t="shared" si="329"/>
        <v>#N/A</v>
      </c>
      <c r="AO418" s="85" t="e">
        <f t="shared" si="316"/>
        <v>#N/A</v>
      </c>
      <c r="AP418" s="85" t="e">
        <f t="shared" si="317"/>
        <v>#N/A</v>
      </c>
      <c r="AQ418" s="85" t="e">
        <f t="shared" si="318"/>
        <v>#N/A</v>
      </c>
      <c r="AR418" s="85" t="e">
        <f t="shared" si="319"/>
        <v>#N/A</v>
      </c>
      <c r="AS418" s="85" t="e">
        <f t="shared" si="320"/>
        <v>#N/A</v>
      </c>
      <c r="AT418" s="85" t="e">
        <f t="shared" si="321"/>
        <v>#N/A</v>
      </c>
      <c r="AU418" s="85" t="e">
        <f t="shared" si="330"/>
        <v>#VALUE!</v>
      </c>
      <c r="AV418" s="85" t="e">
        <f t="shared" si="331"/>
        <v>#VALUE!</v>
      </c>
      <c r="AW418" s="85" t="e">
        <f t="shared" si="332"/>
        <v>#VALUE!</v>
      </c>
      <c r="AX418" s="25" t="e">
        <f t="shared" si="333"/>
        <v>#VALUE!</v>
      </c>
      <c r="AY418" s="25">
        <f t="shared" si="294"/>
        <v>1.0169999999999999</v>
      </c>
      <c r="AZ418" s="55" t="e">
        <f t="shared" si="334"/>
        <v>#DIV/0!</v>
      </c>
    </row>
    <row r="419" spans="3:52">
      <c r="C419" s="4"/>
      <c r="D419" s="4"/>
      <c r="E419" s="4"/>
      <c r="F419" s="4"/>
      <c r="G419" s="55">
        <f t="shared" si="295"/>
        <v>-1.1208741258741391E-2</v>
      </c>
      <c r="H419" s="26"/>
      <c r="I419" s="25">
        <f>'Randament Mammo'!$I$18-4.5</f>
        <v>61.5</v>
      </c>
      <c r="J419" s="26"/>
      <c r="K419" s="25">
        <f t="shared" si="322"/>
        <v>0</v>
      </c>
      <c r="L419" s="25" t="e">
        <f>VLOOKUP(E419,'Tabele aux MGD'!B409:F419,IF(_CTF="Mo/Mo",2,IF(_CTF="Mo/Rh",3,IF(_CTF="Rh/Rh",4,5))),0)</f>
        <v>#N/A</v>
      </c>
      <c r="M419" s="25" t="e">
        <f t="shared" si="296"/>
        <v>#N/A</v>
      </c>
      <c r="N419" s="25" t="e">
        <f t="shared" si="297"/>
        <v>#N/A</v>
      </c>
      <c r="O419" s="25" t="e">
        <f t="shared" si="298"/>
        <v>#N/A</v>
      </c>
      <c r="P419" s="25" t="e">
        <f t="shared" si="299"/>
        <v>#N/A</v>
      </c>
      <c r="Q419" s="25" t="e">
        <f t="shared" si="300"/>
        <v>#N/A</v>
      </c>
      <c r="R419" s="25" t="e">
        <f t="shared" si="301"/>
        <v>#N/A</v>
      </c>
      <c r="S419" s="25" t="e">
        <f t="shared" si="302"/>
        <v>#N/A</v>
      </c>
      <c r="T419" s="25" t="e">
        <f t="shared" si="303"/>
        <v>#N/A</v>
      </c>
      <c r="U419" s="25" t="e">
        <f t="shared" si="323"/>
        <v>#VALUE!</v>
      </c>
      <c r="V419" s="25" t="e">
        <f t="shared" si="324"/>
        <v>#VALUE!</v>
      </c>
      <c r="W419" s="25" t="e">
        <f t="shared" si="325"/>
        <v>#VALUE!</v>
      </c>
      <c r="X419" s="26"/>
      <c r="Y419" s="85" t="e">
        <f t="shared" si="304"/>
        <v>#N/A</v>
      </c>
      <c r="Z419" s="85" t="e">
        <f t="shared" si="305"/>
        <v>#N/A</v>
      </c>
      <c r="AA419" s="85" t="e">
        <f t="shared" si="306"/>
        <v>#N/A</v>
      </c>
      <c r="AB419" s="85" t="e">
        <f t="shared" si="307"/>
        <v>#N/A</v>
      </c>
      <c r="AC419" s="85" t="e">
        <f t="shared" si="308"/>
        <v>#N/A</v>
      </c>
      <c r="AD419" s="85" t="e">
        <f t="shared" si="309"/>
        <v>#N/A</v>
      </c>
      <c r="AE419" s="85" t="e">
        <f t="shared" si="310"/>
        <v>#N/A</v>
      </c>
      <c r="AF419" s="85" t="e">
        <f t="shared" si="311"/>
        <v>#N/A</v>
      </c>
      <c r="AG419" s="85" t="e">
        <f t="shared" si="312"/>
        <v>#N/A</v>
      </c>
      <c r="AH419" s="85" t="e">
        <f t="shared" si="313"/>
        <v>#N/A</v>
      </c>
      <c r="AI419" s="85" t="e">
        <f t="shared" si="314"/>
        <v>#N/A</v>
      </c>
      <c r="AJ419" s="85" t="e">
        <f t="shared" si="315"/>
        <v>#N/A</v>
      </c>
      <c r="AK419" s="85" t="e">
        <f t="shared" si="326"/>
        <v>#VALUE!</v>
      </c>
      <c r="AL419" s="85" t="e">
        <f t="shared" si="327"/>
        <v>#VALUE!</v>
      </c>
      <c r="AM419" s="85" t="e">
        <f t="shared" si="328"/>
        <v>#VALUE!</v>
      </c>
      <c r="AN419" s="85" t="e">
        <f t="shared" si="329"/>
        <v>#N/A</v>
      </c>
      <c r="AO419" s="85" t="e">
        <f t="shared" si="316"/>
        <v>#N/A</v>
      </c>
      <c r="AP419" s="85" t="e">
        <f t="shared" si="317"/>
        <v>#N/A</v>
      </c>
      <c r="AQ419" s="85" t="e">
        <f t="shared" si="318"/>
        <v>#N/A</v>
      </c>
      <c r="AR419" s="85" t="e">
        <f t="shared" si="319"/>
        <v>#N/A</v>
      </c>
      <c r="AS419" s="85" t="e">
        <f t="shared" si="320"/>
        <v>#N/A</v>
      </c>
      <c r="AT419" s="85" t="e">
        <f t="shared" si="321"/>
        <v>#N/A</v>
      </c>
      <c r="AU419" s="85" t="e">
        <f t="shared" si="330"/>
        <v>#VALUE!</v>
      </c>
      <c r="AV419" s="85" t="e">
        <f t="shared" si="331"/>
        <v>#VALUE!</v>
      </c>
      <c r="AW419" s="85" t="e">
        <f t="shared" si="332"/>
        <v>#VALUE!</v>
      </c>
      <c r="AX419" s="25" t="e">
        <f t="shared" si="333"/>
        <v>#VALUE!</v>
      </c>
      <c r="AY419" s="25">
        <f t="shared" si="294"/>
        <v>1.0169999999999999</v>
      </c>
      <c r="AZ419" s="55" t="e">
        <f t="shared" si="334"/>
        <v>#DIV/0!</v>
      </c>
    </row>
    <row r="420" spans="3:52">
      <c r="C420" s="4"/>
      <c r="D420" s="4"/>
      <c r="E420" s="4"/>
      <c r="F420" s="4"/>
      <c r="G420" s="55">
        <f t="shared" si="295"/>
        <v>-1.1208741258741391E-2</v>
      </c>
      <c r="H420" s="26"/>
      <c r="I420" s="25">
        <f>'Randament Mammo'!$I$18-4.5</f>
        <v>61.5</v>
      </c>
      <c r="J420" s="26"/>
      <c r="K420" s="25">
        <f t="shared" si="322"/>
        <v>0</v>
      </c>
      <c r="L420" s="25" t="e">
        <f>VLOOKUP(E420,'Tabele aux MGD'!B410:F420,IF(_CTF="Mo/Mo",2,IF(_CTF="Mo/Rh",3,IF(_CTF="Rh/Rh",4,5))),0)</f>
        <v>#N/A</v>
      </c>
      <c r="M420" s="25" t="e">
        <f t="shared" si="296"/>
        <v>#N/A</v>
      </c>
      <c r="N420" s="25" t="e">
        <f t="shared" si="297"/>
        <v>#N/A</v>
      </c>
      <c r="O420" s="25" t="e">
        <f t="shared" si="298"/>
        <v>#N/A</v>
      </c>
      <c r="P420" s="25" t="e">
        <f t="shared" si="299"/>
        <v>#N/A</v>
      </c>
      <c r="Q420" s="25" t="e">
        <f t="shared" si="300"/>
        <v>#N/A</v>
      </c>
      <c r="R420" s="25" t="e">
        <f t="shared" si="301"/>
        <v>#N/A</v>
      </c>
      <c r="S420" s="25" t="e">
        <f t="shared" si="302"/>
        <v>#N/A</v>
      </c>
      <c r="T420" s="25" t="e">
        <f t="shared" si="303"/>
        <v>#N/A</v>
      </c>
      <c r="U420" s="25" t="e">
        <f t="shared" si="323"/>
        <v>#VALUE!</v>
      </c>
      <c r="V420" s="25" t="e">
        <f t="shared" si="324"/>
        <v>#VALUE!</v>
      </c>
      <c r="W420" s="25" t="e">
        <f t="shared" si="325"/>
        <v>#VALUE!</v>
      </c>
      <c r="X420" s="26"/>
      <c r="Y420" s="85" t="e">
        <f t="shared" si="304"/>
        <v>#N/A</v>
      </c>
      <c r="Z420" s="85" t="e">
        <f t="shared" si="305"/>
        <v>#N/A</v>
      </c>
      <c r="AA420" s="85" t="e">
        <f t="shared" si="306"/>
        <v>#N/A</v>
      </c>
      <c r="AB420" s="85" t="e">
        <f t="shared" si="307"/>
        <v>#N/A</v>
      </c>
      <c r="AC420" s="85" t="e">
        <f t="shared" si="308"/>
        <v>#N/A</v>
      </c>
      <c r="AD420" s="85" t="e">
        <f t="shared" si="309"/>
        <v>#N/A</v>
      </c>
      <c r="AE420" s="85" t="e">
        <f t="shared" si="310"/>
        <v>#N/A</v>
      </c>
      <c r="AF420" s="85" t="e">
        <f t="shared" si="311"/>
        <v>#N/A</v>
      </c>
      <c r="AG420" s="85" t="e">
        <f t="shared" si="312"/>
        <v>#N/A</v>
      </c>
      <c r="AH420" s="85" t="e">
        <f t="shared" si="313"/>
        <v>#N/A</v>
      </c>
      <c r="AI420" s="85" t="e">
        <f t="shared" si="314"/>
        <v>#N/A</v>
      </c>
      <c r="AJ420" s="85" t="e">
        <f t="shared" si="315"/>
        <v>#N/A</v>
      </c>
      <c r="AK420" s="85" t="e">
        <f t="shared" si="326"/>
        <v>#VALUE!</v>
      </c>
      <c r="AL420" s="85" t="e">
        <f t="shared" si="327"/>
        <v>#VALUE!</v>
      </c>
      <c r="AM420" s="85" t="e">
        <f t="shared" si="328"/>
        <v>#VALUE!</v>
      </c>
      <c r="AN420" s="85" t="e">
        <f t="shared" si="329"/>
        <v>#N/A</v>
      </c>
      <c r="AO420" s="85" t="e">
        <f t="shared" si="316"/>
        <v>#N/A</v>
      </c>
      <c r="AP420" s="85" t="e">
        <f t="shared" si="317"/>
        <v>#N/A</v>
      </c>
      <c r="AQ420" s="85" t="e">
        <f t="shared" si="318"/>
        <v>#N/A</v>
      </c>
      <c r="AR420" s="85" t="e">
        <f t="shared" si="319"/>
        <v>#N/A</v>
      </c>
      <c r="AS420" s="85" t="e">
        <f t="shared" si="320"/>
        <v>#N/A</v>
      </c>
      <c r="AT420" s="85" t="e">
        <f t="shared" si="321"/>
        <v>#N/A</v>
      </c>
      <c r="AU420" s="85" t="e">
        <f t="shared" si="330"/>
        <v>#VALUE!</v>
      </c>
      <c r="AV420" s="85" t="e">
        <f t="shared" si="331"/>
        <v>#VALUE!</v>
      </c>
      <c r="AW420" s="85" t="e">
        <f t="shared" si="332"/>
        <v>#VALUE!</v>
      </c>
      <c r="AX420" s="25" t="e">
        <f t="shared" si="333"/>
        <v>#VALUE!</v>
      </c>
      <c r="AY420" s="25">
        <f t="shared" si="294"/>
        <v>1.0169999999999999</v>
      </c>
      <c r="AZ420" s="55" t="e">
        <f t="shared" si="334"/>
        <v>#DIV/0!</v>
      </c>
    </row>
    <row r="421" spans="3:52">
      <c r="C421" s="4"/>
      <c r="D421" s="4"/>
      <c r="E421" s="4"/>
      <c r="F421" s="4"/>
      <c r="G421" s="55">
        <f t="shared" si="295"/>
        <v>-1.1208741258741391E-2</v>
      </c>
      <c r="H421" s="26"/>
      <c r="I421" s="25">
        <f>'Randament Mammo'!$I$18-4.5</f>
        <v>61.5</v>
      </c>
      <c r="J421" s="26"/>
      <c r="K421" s="25">
        <f t="shared" si="322"/>
        <v>0</v>
      </c>
      <c r="L421" s="25" t="e">
        <f>VLOOKUP(E421,'Tabele aux MGD'!B411:F421,IF(_CTF="Mo/Mo",2,IF(_CTF="Mo/Rh",3,IF(_CTF="Rh/Rh",4,5))),0)</f>
        <v>#N/A</v>
      </c>
      <c r="M421" s="25" t="e">
        <f t="shared" si="296"/>
        <v>#N/A</v>
      </c>
      <c r="N421" s="25" t="e">
        <f t="shared" si="297"/>
        <v>#N/A</v>
      </c>
      <c r="O421" s="25" t="e">
        <f t="shared" si="298"/>
        <v>#N/A</v>
      </c>
      <c r="P421" s="25" t="e">
        <f t="shared" si="299"/>
        <v>#N/A</v>
      </c>
      <c r="Q421" s="25" t="e">
        <f t="shared" si="300"/>
        <v>#N/A</v>
      </c>
      <c r="R421" s="25" t="e">
        <f t="shared" si="301"/>
        <v>#N/A</v>
      </c>
      <c r="S421" s="25" t="e">
        <f t="shared" si="302"/>
        <v>#N/A</v>
      </c>
      <c r="T421" s="25" t="e">
        <f t="shared" si="303"/>
        <v>#N/A</v>
      </c>
      <c r="U421" s="25" t="e">
        <f t="shared" si="323"/>
        <v>#VALUE!</v>
      </c>
      <c r="V421" s="25" t="e">
        <f t="shared" si="324"/>
        <v>#VALUE!</v>
      </c>
      <c r="W421" s="25" t="e">
        <f t="shared" si="325"/>
        <v>#VALUE!</v>
      </c>
      <c r="X421" s="26"/>
      <c r="Y421" s="85" t="e">
        <f t="shared" si="304"/>
        <v>#N/A</v>
      </c>
      <c r="Z421" s="85" t="e">
        <f t="shared" si="305"/>
        <v>#N/A</v>
      </c>
      <c r="AA421" s="85" t="e">
        <f t="shared" si="306"/>
        <v>#N/A</v>
      </c>
      <c r="AB421" s="85" t="e">
        <f t="shared" si="307"/>
        <v>#N/A</v>
      </c>
      <c r="AC421" s="85" t="e">
        <f t="shared" si="308"/>
        <v>#N/A</v>
      </c>
      <c r="AD421" s="85" t="e">
        <f t="shared" si="309"/>
        <v>#N/A</v>
      </c>
      <c r="AE421" s="85" t="e">
        <f t="shared" si="310"/>
        <v>#N/A</v>
      </c>
      <c r="AF421" s="85" t="e">
        <f t="shared" si="311"/>
        <v>#N/A</v>
      </c>
      <c r="AG421" s="85" t="e">
        <f t="shared" si="312"/>
        <v>#N/A</v>
      </c>
      <c r="AH421" s="85" t="e">
        <f t="shared" si="313"/>
        <v>#N/A</v>
      </c>
      <c r="AI421" s="85" t="e">
        <f t="shared" si="314"/>
        <v>#N/A</v>
      </c>
      <c r="AJ421" s="85" t="e">
        <f t="shared" si="315"/>
        <v>#N/A</v>
      </c>
      <c r="AK421" s="85" t="e">
        <f t="shared" si="326"/>
        <v>#VALUE!</v>
      </c>
      <c r="AL421" s="85" t="e">
        <f t="shared" si="327"/>
        <v>#VALUE!</v>
      </c>
      <c r="AM421" s="85" t="e">
        <f t="shared" si="328"/>
        <v>#VALUE!</v>
      </c>
      <c r="AN421" s="85" t="e">
        <f t="shared" si="329"/>
        <v>#N/A</v>
      </c>
      <c r="AO421" s="85" t="e">
        <f t="shared" si="316"/>
        <v>#N/A</v>
      </c>
      <c r="AP421" s="85" t="e">
        <f t="shared" si="317"/>
        <v>#N/A</v>
      </c>
      <c r="AQ421" s="85" t="e">
        <f t="shared" si="318"/>
        <v>#N/A</v>
      </c>
      <c r="AR421" s="85" t="e">
        <f t="shared" si="319"/>
        <v>#N/A</v>
      </c>
      <c r="AS421" s="85" t="e">
        <f t="shared" si="320"/>
        <v>#N/A</v>
      </c>
      <c r="AT421" s="85" t="e">
        <f t="shared" si="321"/>
        <v>#N/A</v>
      </c>
      <c r="AU421" s="85" t="e">
        <f t="shared" si="330"/>
        <v>#VALUE!</v>
      </c>
      <c r="AV421" s="85" t="e">
        <f t="shared" si="331"/>
        <v>#VALUE!</v>
      </c>
      <c r="AW421" s="85" t="e">
        <f t="shared" si="332"/>
        <v>#VALUE!</v>
      </c>
      <c r="AX421" s="25" t="e">
        <f t="shared" si="333"/>
        <v>#VALUE!</v>
      </c>
      <c r="AY421" s="25">
        <f t="shared" si="294"/>
        <v>1.0169999999999999</v>
      </c>
      <c r="AZ421" s="55" t="e">
        <f t="shared" si="334"/>
        <v>#DIV/0!</v>
      </c>
    </row>
    <row r="422" spans="3:52">
      <c r="C422" s="4"/>
      <c r="D422" s="4"/>
      <c r="E422" s="4"/>
      <c r="F422" s="4"/>
      <c r="G422" s="55">
        <f t="shared" si="295"/>
        <v>-1.1208741258741391E-2</v>
      </c>
      <c r="H422" s="26"/>
      <c r="I422" s="25">
        <f>'Randament Mammo'!$I$18-4.5</f>
        <v>61.5</v>
      </c>
      <c r="J422" s="26"/>
      <c r="K422" s="25">
        <f t="shared" si="322"/>
        <v>0</v>
      </c>
      <c r="L422" s="25" t="e">
        <f>VLOOKUP(E422,'Tabele aux MGD'!B412:F422,IF(_CTF="Mo/Mo",2,IF(_CTF="Mo/Rh",3,IF(_CTF="Rh/Rh",4,5))),0)</f>
        <v>#N/A</v>
      </c>
      <c r="M422" s="25" t="e">
        <f t="shared" si="296"/>
        <v>#N/A</v>
      </c>
      <c r="N422" s="25" t="e">
        <f t="shared" si="297"/>
        <v>#N/A</v>
      </c>
      <c r="O422" s="25" t="e">
        <f t="shared" si="298"/>
        <v>#N/A</v>
      </c>
      <c r="P422" s="25" t="e">
        <f t="shared" si="299"/>
        <v>#N/A</v>
      </c>
      <c r="Q422" s="25" t="e">
        <f t="shared" si="300"/>
        <v>#N/A</v>
      </c>
      <c r="R422" s="25" t="e">
        <f t="shared" si="301"/>
        <v>#N/A</v>
      </c>
      <c r="S422" s="25" t="e">
        <f t="shared" si="302"/>
        <v>#N/A</v>
      </c>
      <c r="T422" s="25" t="e">
        <f t="shared" si="303"/>
        <v>#N/A</v>
      </c>
      <c r="U422" s="25" t="e">
        <f t="shared" si="323"/>
        <v>#VALUE!</v>
      </c>
      <c r="V422" s="25" t="e">
        <f t="shared" si="324"/>
        <v>#VALUE!</v>
      </c>
      <c r="W422" s="25" t="e">
        <f t="shared" si="325"/>
        <v>#VALUE!</v>
      </c>
      <c r="X422" s="26"/>
      <c r="Y422" s="85" t="e">
        <f t="shared" si="304"/>
        <v>#N/A</v>
      </c>
      <c r="Z422" s="85" t="e">
        <f t="shared" si="305"/>
        <v>#N/A</v>
      </c>
      <c r="AA422" s="85" t="e">
        <f t="shared" si="306"/>
        <v>#N/A</v>
      </c>
      <c r="AB422" s="85" t="e">
        <f t="shared" si="307"/>
        <v>#N/A</v>
      </c>
      <c r="AC422" s="85" t="e">
        <f t="shared" si="308"/>
        <v>#N/A</v>
      </c>
      <c r="AD422" s="85" t="e">
        <f t="shared" si="309"/>
        <v>#N/A</v>
      </c>
      <c r="AE422" s="85" t="e">
        <f t="shared" si="310"/>
        <v>#N/A</v>
      </c>
      <c r="AF422" s="85" t="e">
        <f t="shared" si="311"/>
        <v>#N/A</v>
      </c>
      <c r="AG422" s="85" t="e">
        <f t="shared" si="312"/>
        <v>#N/A</v>
      </c>
      <c r="AH422" s="85" t="e">
        <f t="shared" si="313"/>
        <v>#N/A</v>
      </c>
      <c r="AI422" s="85" t="e">
        <f t="shared" si="314"/>
        <v>#N/A</v>
      </c>
      <c r="AJ422" s="85" t="e">
        <f t="shared" si="315"/>
        <v>#N/A</v>
      </c>
      <c r="AK422" s="85" t="e">
        <f t="shared" si="326"/>
        <v>#VALUE!</v>
      </c>
      <c r="AL422" s="85" t="e">
        <f t="shared" si="327"/>
        <v>#VALUE!</v>
      </c>
      <c r="AM422" s="85" t="e">
        <f t="shared" si="328"/>
        <v>#VALUE!</v>
      </c>
      <c r="AN422" s="85" t="e">
        <f t="shared" si="329"/>
        <v>#N/A</v>
      </c>
      <c r="AO422" s="85" t="e">
        <f t="shared" si="316"/>
        <v>#N/A</v>
      </c>
      <c r="AP422" s="85" t="e">
        <f t="shared" si="317"/>
        <v>#N/A</v>
      </c>
      <c r="AQ422" s="85" t="e">
        <f t="shared" si="318"/>
        <v>#N/A</v>
      </c>
      <c r="AR422" s="85" t="e">
        <f t="shared" si="319"/>
        <v>#N/A</v>
      </c>
      <c r="AS422" s="85" t="e">
        <f t="shared" si="320"/>
        <v>#N/A</v>
      </c>
      <c r="AT422" s="85" t="e">
        <f t="shared" si="321"/>
        <v>#N/A</v>
      </c>
      <c r="AU422" s="85" t="e">
        <f t="shared" si="330"/>
        <v>#VALUE!</v>
      </c>
      <c r="AV422" s="85" t="e">
        <f t="shared" si="331"/>
        <v>#VALUE!</v>
      </c>
      <c r="AW422" s="85" t="e">
        <f t="shared" si="332"/>
        <v>#VALUE!</v>
      </c>
      <c r="AX422" s="25" t="e">
        <f t="shared" si="333"/>
        <v>#VALUE!</v>
      </c>
      <c r="AY422" s="25">
        <f t="shared" si="294"/>
        <v>1.0169999999999999</v>
      </c>
      <c r="AZ422" s="55" t="e">
        <f t="shared" si="334"/>
        <v>#DIV/0!</v>
      </c>
    </row>
    <row r="423" spans="3:52">
      <c r="C423" s="4"/>
      <c r="D423" s="4"/>
      <c r="E423" s="4"/>
      <c r="F423" s="4"/>
      <c r="G423" s="55">
        <f t="shared" si="295"/>
        <v>-1.1208741258741391E-2</v>
      </c>
      <c r="H423" s="26"/>
      <c r="I423" s="25">
        <f>'Randament Mammo'!$I$18-4.5</f>
        <v>61.5</v>
      </c>
      <c r="J423" s="26"/>
      <c r="K423" s="25">
        <f t="shared" si="322"/>
        <v>0</v>
      </c>
      <c r="L423" s="25" t="e">
        <f>VLOOKUP(E423,'Tabele aux MGD'!B413:F423,IF(_CTF="Mo/Mo",2,IF(_CTF="Mo/Rh",3,IF(_CTF="Rh/Rh",4,5))),0)</f>
        <v>#N/A</v>
      </c>
      <c r="M423" s="25" t="e">
        <f t="shared" si="296"/>
        <v>#N/A</v>
      </c>
      <c r="N423" s="25" t="e">
        <f t="shared" si="297"/>
        <v>#N/A</v>
      </c>
      <c r="O423" s="25" t="e">
        <f t="shared" si="298"/>
        <v>#N/A</v>
      </c>
      <c r="P423" s="25" t="e">
        <f t="shared" si="299"/>
        <v>#N/A</v>
      </c>
      <c r="Q423" s="25" t="e">
        <f t="shared" si="300"/>
        <v>#N/A</v>
      </c>
      <c r="R423" s="25" t="e">
        <f t="shared" si="301"/>
        <v>#N/A</v>
      </c>
      <c r="S423" s="25" t="e">
        <f t="shared" si="302"/>
        <v>#N/A</v>
      </c>
      <c r="T423" s="25" t="e">
        <f t="shared" si="303"/>
        <v>#N/A</v>
      </c>
      <c r="U423" s="25" t="e">
        <f t="shared" si="323"/>
        <v>#VALUE!</v>
      </c>
      <c r="V423" s="25" t="e">
        <f t="shared" si="324"/>
        <v>#VALUE!</v>
      </c>
      <c r="W423" s="25" t="e">
        <f t="shared" si="325"/>
        <v>#VALUE!</v>
      </c>
      <c r="X423" s="26"/>
      <c r="Y423" s="85" t="e">
        <f t="shared" si="304"/>
        <v>#N/A</v>
      </c>
      <c r="Z423" s="85" t="e">
        <f t="shared" si="305"/>
        <v>#N/A</v>
      </c>
      <c r="AA423" s="85" t="e">
        <f t="shared" si="306"/>
        <v>#N/A</v>
      </c>
      <c r="AB423" s="85" t="e">
        <f t="shared" si="307"/>
        <v>#N/A</v>
      </c>
      <c r="AC423" s="85" t="e">
        <f t="shared" si="308"/>
        <v>#N/A</v>
      </c>
      <c r="AD423" s="85" t="e">
        <f t="shared" si="309"/>
        <v>#N/A</v>
      </c>
      <c r="AE423" s="85" t="e">
        <f t="shared" si="310"/>
        <v>#N/A</v>
      </c>
      <c r="AF423" s="85" t="e">
        <f t="shared" si="311"/>
        <v>#N/A</v>
      </c>
      <c r="AG423" s="85" t="e">
        <f t="shared" si="312"/>
        <v>#N/A</v>
      </c>
      <c r="AH423" s="85" t="e">
        <f t="shared" si="313"/>
        <v>#N/A</v>
      </c>
      <c r="AI423" s="85" t="e">
        <f t="shared" si="314"/>
        <v>#N/A</v>
      </c>
      <c r="AJ423" s="85" t="e">
        <f t="shared" si="315"/>
        <v>#N/A</v>
      </c>
      <c r="AK423" s="85" t="e">
        <f t="shared" si="326"/>
        <v>#VALUE!</v>
      </c>
      <c r="AL423" s="85" t="e">
        <f t="shared" si="327"/>
        <v>#VALUE!</v>
      </c>
      <c r="AM423" s="85" t="e">
        <f t="shared" si="328"/>
        <v>#VALUE!</v>
      </c>
      <c r="AN423" s="85" t="e">
        <f t="shared" si="329"/>
        <v>#N/A</v>
      </c>
      <c r="AO423" s="85" t="e">
        <f t="shared" si="316"/>
        <v>#N/A</v>
      </c>
      <c r="AP423" s="85" t="e">
        <f t="shared" si="317"/>
        <v>#N/A</v>
      </c>
      <c r="AQ423" s="85" t="e">
        <f t="shared" si="318"/>
        <v>#N/A</v>
      </c>
      <c r="AR423" s="85" t="e">
        <f t="shared" si="319"/>
        <v>#N/A</v>
      </c>
      <c r="AS423" s="85" t="e">
        <f t="shared" si="320"/>
        <v>#N/A</v>
      </c>
      <c r="AT423" s="85" t="e">
        <f t="shared" si="321"/>
        <v>#N/A</v>
      </c>
      <c r="AU423" s="85" t="e">
        <f t="shared" si="330"/>
        <v>#VALUE!</v>
      </c>
      <c r="AV423" s="85" t="e">
        <f t="shared" si="331"/>
        <v>#VALUE!</v>
      </c>
      <c r="AW423" s="85" t="e">
        <f t="shared" si="332"/>
        <v>#VALUE!</v>
      </c>
      <c r="AX423" s="25" t="e">
        <f t="shared" si="333"/>
        <v>#VALUE!</v>
      </c>
      <c r="AY423" s="25">
        <f t="shared" si="294"/>
        <v>1.0169999999999999</v>
      </c>
      <c r="AZ423" s="55" t="e">
        <f t="shared" si="334"/>
        <v>#DIV/0!</v>
      </c>
    </row>
    <row r="424" spans="3:52">
      <c r="C424" s="4"/>
      <c r="D424" s="4"/>
      <c r="E424" s="4"/>
      <c r="F424" s="4"/>
      <c r="G424" s="55">
        <f t="shared" si="295"/>
        <v>-1.1208741258741391E-2</v>
      </c>
      <c r="H424" s="26"/>
      <c r="I424" s="25">
        <f>'Randament Mammo'!$I$18-4.5</f>
        <v>61.5</v>
      </c>
      <c r="J424" s="26"/>
      <c r="K424" s="25">
        <f t="shared" si="322"/>
        <v>0</v>
      </c>
      <c r="L424" s="25" t="e">
        <f>VLOOKUP(E424,'Tabele aux MGD'!B414:F424,IF(_CTF="Mo/Mo",2,IF(_CTF="Mo/Rh",3,IF(_CTF="Rh/Rh",4,5))),0)</f>
        <v>#N/A</v>
      </c>
      <c r="M424" s="25" t="e">
        <f t="shared" si="296"/>
        <v>#N/A</v>
      </c>
      <c r="N424" s="25" t="e">
        <f t="shared" si="297"/>
        <v>#N/A</v>
      </c>
      <c r="O424" s="25" t="e">
        <f t="shared" si="298"/>
        <v>#N/A</v>
      </c>
      <c r="P424" s="25" t="e">
        <f t="shared" si="299"/>
        <v>#N/A</v>
      </c>
      <c r="Q424" s="25" t="e">
        <f t="shared" si="300"/>
        <v>#N/A</v>
      </c>
      <c r="R424" s="25" t="e">
        <f t="shared" si="301"/>
        <v>#N/A</v>
      </c>
      <c r="S424" s="25" t="e">
        <f t="shared" si="302"/>
        <v>#N/A</v>
      </c>
      <c r="T424" s="25" t="e">
        <f t="shared" si="303"/>
        <v>#N/A</v>
      </c>
      <c r="U424" s="25" t="e">
        <f t="shared" si="323"/>
        <v>#VALUE!</v>
      </c>
      <c r="V424" s="25" t="e">
        <f t="shared" si="324"/>
        <v>#VALUE!</v>
      </c>
      <c r="W424" s="25" t="e">
        <f t="shared" si="325"/>
        <v>#VALUE!</v>
      </c>
      <c r="X424" s="26"/>
      <c r="Y424" s="85" t="e">
        <f t="shared" si="304"/>
        <v>#N/A</v>
      </c>
      <c r="Z424" s="85" t="e">
        <f t="shared" si="305"/>
        <v>#N/A</v>
      </c>
      <c r="AA424" s="85" t="e">
        <f t="shared" si="306"/>
        <v>#N/A</v>
      </c>
      <c r="AB424" s="85" t="e">
        <f t="shared" si="307"/>
        <v>#N/A</v>
      </c>
      <c r="AC424" s="85" t="e">
        <f t="shared" si="308"/>
        <v>#N/A</v>
      </c>
      <c r="AD424" s="85" t="e">
        <f t="shared" si="309"/>
        <v>#N/A</v>
      </c>
      <c r="AE424" s="85" t="e">
        <f t="shared" si="310"/>
        <v>#N/A</v>
      </c>
      <c r="AF424" s="85" t="e">
        <f t="shared" si="311"/>
        <v>#N/A</v>
      </c>
      <c r="AG424" s="85" t="e">
        <f t="shared" si="312"/>
        <v>#N/A</v>
      </c>
      <c r="AH424" s="85" t="e">
        <f t="shared" si="313"/>
        <v>#N/A</v>
      </c>
      <c r="AI424" s="85" t="e">
        <f t="shared" si="314"/>
        <v>#N/A</v>
      </c>
      <c r="AJ424" s="85" t="e">
        <f t="shared" si="315"/>
        <v>#N/A</v>
      </c>
      <c r="AK424" s="85" t="e">
        <f t="shared" si="326"/>
        <v>#VALUE!</v>
      </c>
      <c r="AL424" s="85" t="e">
        <f t="shared" si="327"/>
        <v>#VALUE!</v>
      </c>
      <c r="AM424" s="85" t="e">
        <f t="shared" si="328"/>
        <v>#VALUE!</v>
      </c>
      <c r="AN424" s="85" t="e">
        <f t="shared" si="329"/>
        <v>#N/A</v>
      </c>
      <c r="AO424" s="85" t="e">
        <f t="shared" si="316"/>
        <v>#N/A</v>
      </c>
      <c r="AP424" s="85" t="e">
        <f t="shared" si="317"/>
        <v>#N/A</v>
      </c>
      <c r="AQ424" s="85" t="e">
        <f t="shared" si="318"/>
        <v>#N/A</v>
      </c>
      <c r="AR424" s="85" t="e">
        <f t="shared" si="319"/>
        <v>#N/A</v>
      </c>
      <c r="AS424" s="85" t="e">
        <f t="shared" si="320"/>
        <v>#N/A</v>
      </c>
      <c r="AT424" s="85" t="e">
        <f t="shared" si="321"/>
        <v>#N/A</v>
      </c>
      <c r="AU424" s="85" t="e">
        <f t="shared" si="330"/>
        <v>#VALUE!</v>
      </c>
      <c r="AV424" s="85" t="e">
        <f t="shared" si="331"/>
        <v>#VALUE!</v>
      </c>
      <c r="AW424" s="85" t="e">
        <f t="shared" si="332"/>
        <v>#VALUE!</v>
      </c>
      <c r="AX424" s="25" t="e">
        <f t="shared" si="333"/>
        <v>#VALUE!</v>
      </c>
      <c r="AY424" s="25">
        <f t="shared" si="294"/>
        <v>1.0169999999999999</v>
      </c>
      <c r="AZ424" s="55" t="e">
        <f t="shared" si="334"/>
        <v>#DIV/0!</v>
      </c>
    </row>
    <row r="425" spans="3:52">
      <c r="C425" s="4"/>
      <c r="D425" s="4"/>
      <c r="E425" s="4"/>
      <c r="F425" s="4"/>
      <c r="G425" s="55">
        <f t="shared" si="295"/>
        <v>-1.1208741258741391E-2</v>
      </c>
      <c r="H425" s="26"/>
      <c r="I425" s="25">
        <f>'Randament Mammo'!$I$18-4.5</f>
        <v>61.5</v>
      </c>
      <c r="J425" s="26"/>
      <c r="K425" s="25">
        <f t="shared" si="322"/>
        <v>0</v>
      </c>
      <c r="L425" s="25" t="e">
        <f>VLOOKUP(E425,'Tabele aux MGD'!B415:F425,IF(_CTF="Mo/Mo",2,IF(_CTF="Mo/Rh",3,IF(_CTF="Rh/Rh",4,5))),0)</f>
        <v>#N/A</v>
      </c>
      <c r="M425" s="25" t="e">
        <f t="shared" si="296"/>
        <v>#N/A</v>
      </c>
      <c r="N425" s="25" t="e">
        <f t="shared" si="297"/>
        <v>#N/A</v>
      </c>
      <c r="O425" s="25" t="e">
        <f t="shared" si="298"/>
        <v>#N/A</v>
      </c>
      <c r="P425" s="25" t="e">
        <f t="shared" si="299"/>
        <v>#N/A</v>
      </c>
      <c r="Q425" s="25" t="e">
        <f t="shared" si="300"/>
        <v>#N/A</v>
      </c>
      <c r="R425" s="25" t="e">
        <f t="shared" si="301"/>
        <v>#N/A</v>
      </c>
      <c r="S425" s="25" t="e">
        <f t="shared" si="302"/>
        <v>#N/A</v>
      </c>
      <c r="T425" s="25" t="e">
        <f t="shared" si="303"/>
        <v>#N/A</v>
      </c>
      <c r="U425" s="25" t="e">
        <f t="shared" si="323"/>
        <v>#VALUE!</v>
      </c>
      <c r="V425" s="25" t="e">
        <f t="shared" si="324"/>
        <v>#VALUE!</v>
      </c>
      <c r="W425" s="25" t="e">
        <f t="shared" si="325"/>
        <v>#VALUE!</v>
      </c>
      <c r="X425" s="26"/>
      <c r="Y425" s="85" t="e">
        <f t="shared" si="304"/>
        <v>#N/A</v>
      </c>
      <c r="Z425" s="85" t="e">
        <f t="shared" si="305"/>
        <v>#N/A</v>
      </c>
      <c r="AA425" s="85" t="e">
        <f t="shared" si="306"/>
        <v>#N/A</v>
      </c>
      <c r="AB425" s="85" t="e">
        <f t="shared" si="307"/>
        <v>#N/A</v>
      </c>
      <c r="AC425" s="85" t="e">
        <f t="shared" si="308"/>
        <v>#N/A</v>
      </c>
      <c r="AD425" s="85" t="e">
        <f t="shared" si="309"/>
        <v>#N/A</v>
      </c>
      <c r="AE425" s="85" t="e">
        <f t="shared" si="310"/>
        <v>#N/A</v>
      </c>
      <c r="AF425" s="85" t="e">
        <f t="shared" si="311"/>
        <v>#N/A</v>
      </c>
      <c r="AG425" s="85" t="e">
        <f t="shared" si="312"/>
        <v>#N/A</v>
      </c>
      <c r="AH425" s="85" t="e">
        <f t="shared" si="313"/>
        <v>#N/A</v>
      </c>
      <c r="AI425" s="85" t="e">
        <f t="shared" si="314"/>
        <v>#N/A</v>
      </c>
      <c r="AJ425" s="85" t="e">
        <f t="shared" si="315"/>
        <v>#N/A</v>
      </c>
      <c r="AK425" s="85" t="e">
        <f t="shared" si="326"/>
        <v>#VALUE!</v>
      </c>
      <c r="AL425" s="85" t="e">
        <f t="shared" si="327"/>
        <v>#VALUE!</v>
      </c>
      <c r="AM425" s="85" t="e">
        <f t="shared" si="328"/>
        <v>#VALUE!</v>
      </c>
      <c r="AN425" s="85" t="e">
        <f t="shared" si="329"/>
        <v>#N/A</v>
      </c>
      <c r="AO425" s="85" t="e">
        <f t="shared" si="316"/>
        <v>#N/A</v>
      </c>
      <c r="AP425" s="85" t="e">
        <f t="shared" si="317"/>
        <v>#N/A</v>
      </c>
      <c r="AQ425" s="85" t="e">
        <f t="shared" si="318"/>
        <v>#N/A</v>
      </c>
      <c r="AR425" s="85" t="e">
        <f t="shared" si="319"/>
        <v>#N/A</v>
      </c>
      <c r="AS425" s="85" t="e">
        <f t="shared" si="320"/>
        <v>#N/A</v>
      </c>
      <c r="AT425" s="85" t="e">
        <f t="shared" si="321"/>
        <v>#N/A</v>
      </c>
      <c r="AU425" s="85" t="e">
        <f t="shared" si="330"/>
        <v>#VALUE!</v>
      </c>
      <c r="AV425" s="85" t="e">
        <f t="shared" si="331"/>
        <v>#VALUE!</v>
      </c>
      <c r="AW425" s="85" t="e">
        <f t="shared" si="332"/>
        <v>#VALUE!</v>
      </c>
      <c r="AX425" s="25" t="e">
        <f t="shared" si="333"/>
        <v>#VALUE!</v>
      </c>
      <c r="AY425" s="25">
        <f t="shared" si="294"/>
        <v>1.0169999999999999</v>
      </c>
      <c r="AZ425" s="55" t="e">
        <f t="shared" si="334"/>
        <v>#DIV/0!</v>
      </c>
    </row>
    <row r="426" spans="3:52">
      <c r="C426" s="4"/>
      <c r="D426" s="4"/>
      <c r="E426" s="4"/>
      <c r="F426" s="4"/>
      <c r="G426" s="55">
        <f t="shared" si="295"/>
        <v>-1.1208741258741391E-2</v>
      </c>
      <c r="H426" s="26"/>
      <c r="I426" s="25">
        <f>'Randament Mammo'!$I$18-4.5</f>
        <v>61.5</v>
      </c>
      <c r="J426" s="26"/>
      <c r="K426" s="25">
        <f t="shared" si="322"/>
        <v>0</v>
      </c>
      <c r="L426" s="25" t="e">
        <f>VLOOKUP(E426,'Tabele aux MGD'!B416:F426,IF(_CTF="Mo/Mo",2,IF(_CTF="Mo/Rh",3,IF(_CTF="Rh/Rh",4,5))),0)</f>
        <v>#N/A</v>
      </c>
      <c r="M426" s="25" t="e">
        <f t="shared" si="296"/>
        <v>#N/A</v>
      </c>
      <c r="N426" s="25" t="e">
        <f t="shared" si="297"/>
        <v>#N/A</v>
      </c>
      <c r="O426" s="25" t="e">
        <f t="shared" si="298"/>
        <v>#N/A</v>
      </c>
      <c r="P426" s="25" t="e">
        <f t="shared" si="299"/>
        <v>#N/A</v>
      </c>
      <c r="Q426" s="25" t="e">
        <f t="shared" si="300"/>
        <v>#N/A</v>
      </c>
      <c r="R426" s="25" t="e">
        <f t="shared" si="301"/>
        <v>#N/A</v>
      </c>
      <c r="S426" s="25" t="e">
        <f t="shared" si="302"/>
        <v>#N/A</v>
      </c>
      <c r="T426" s="25" t="e">
        <f t="shared" si="303"/>
        <v>#N/A</v>
      </c>
      <c r="U426" s="25" t="e">
        <f t="shared" si="323"/>
        <v>#VALUE!</v>
      </c>
      <c r="V426" s="25" t="e">
        <f t="shared" si="324"/>
        <v>#VALUE!</v>
      </c>
      <c r="W426" s="25" t="e">
        <f t="shared" si="325"/>
        <v>#VALUE!</v>
      </c>
      <c r="X426" s="26"/>
      <c r="Y426" s="85" t="e">
        <f t="shared" si="304"/>
        <v>#N/A</v>
      </c>
      <c r="Z426" s="85" t="e">
        <f t="shared" si="305"/>
        <v>#N/A</v>
      </c>
      <c r="AA426" s="85" t="e">
        <f t="shared" si="306"/>
        <v>#N/A</v>
      </c>
      <c r="AB426" s="85" t="e">
        <f t="shared" si="307"/>
        <v>#N/A</v>
      </c>
      <c r="AC426" s="85" t="e">
        <f t="shared" si="308"/>
        <v>#N/A</v>
      </c>
      <c r="AD426" s="85" t="e">
        <f t="shared" si="309"/>
        <v>#N/A</v>
      </c>
      <c r="AE426" s="85" t="e">
        <f t="shared" si="310"/>
        <v>#N/A</v>
      </c>
      <c r="AF426" s="85" t="e">
        <f t="shared" si="311"/>
        <v>#N/A</v>
      </c>
      <c r="AG426" s="85" t="e">
        <f t="shared" si="312"/>
        <v>#N/A</v>
      </c>
      <c r="AH426" s="85" t="e">
        <f t="shared" si="313"/>
        <v>#N/A</v>
      </c>
      <c r="AI426" s="85" t="e">
        <f t="shared" si="314"/>
        <v>#N/A</v>
      </c>
      <c r="AJ426" s="85" t="e">
        <f t="shared" si="315"/>
        <v>#N/A</v>
      </c>
      <c r="AK426" s="85" t="e">
        <f t="shared" si="326"/>
        <v>#VALUE!</v>
      </c>
      <c r="AL426" s="85" t="e">
        <f t="shared" si="327"/>
        <v>#VALUE!</v>
      </c>
      <c r="AM426" s="85" t="e">
        <f t="shared" si="328"/>
        <v>#VALUE!</v>
      </c>
      <c r="AN426" s="85" t="e">
        <f t="shared" si="329"/>
        <v>#N/A</v>
      </c>
      <c r="AO426" s="85" t="e">
        <f t="shared" si="316"/>
        <v>#N/A</v>
      </c>
      <c r="AP426" s="85" t="e">
        <f t="shared" si="317"/>
        <v>#N/A</v>
      </c>
      <c r="AQ426" s="85" t="e">
        <f t="shared" si="318"/>
        <v>#N/A</v>
      </c>
      <c r="AR426" s="85" t="e">
        <f t="shared" si="319"/>
        <v>#N/A</v>
      </c>
      <c r="AS426" s="85" t="e">
        <f t="shared" si="320"/>
        <v>#N/A</v>
      </c>
      <c r="AT426" s="85" t="e">
        <f t="shared" si="321"/>
        <v>#N/A</v>
      </c>
      <c r="AU426" s="85" t="e">
        <f t="shared" si="330"/>
        <v>#VALUE!</v>
      </c>
      <c r="AV426" s="85" t="e">
        <f t="shared" si="331"/>
        <v>#VALUE!</v>
      </c>
      <c r="AW426" s="85" t="e">
        <f t="shared" si="332"/>
        <v>#VALUE!</v>
      </c>
      <c r="AX426" s="25" t="e">
        <f t="shared" si="333"/>
        <v>#VALUE!</v>
      </c>
      <c r="AY426" s="25">
        <f t="shared" si="294"/>
        <v>1.0169999999999999</v>
      </c>
      <c r="AZ426" s="55" t="e">
        <f t="shared" si="334"/>
        <v>#DIV/0!</v>
      </c>
    </row>
    <row r="427" spans="3:52">
      <c r="C427" s="4"/>
      <c r="D427" s="4"/>
      <c r="E427" s="4"/>
      <c r="F427" s="4"/>
      <c r="G427" s="55">
        <f t="shared" si="295"/>
        <v>-1.1208741258741391E-2</v>
      </c>
      <c r="H427" s="26"/>
      <c r="I427" s="25">
        <f>'Randament Mammo'!$I$18-4.5</f>
        <v>61.5</v>
      </c>
      <c r="J427" s="26"/>
      <c r="K427" s="25">
        <f t="shared" si="322"/>
        <v>0</v>
      </c>
      <c r="L427" s="25" t="e">
        <f>VLOOKUP(E427,'Tabele aux MGD'!B417:F427,IF(_CTF="Mo/Mo",2,IF(_CTF="Mo/Rh",3,IF(_CTF="Rh/Rh",4,5))),0)</f>
        <v>#N/A</v>
      </c>
      <c r="M427" s="25" t="e">
        <f t="shared" si="296"/>
        <v>#N/A</v>
      </c>
      <c r="N427" s="25" t="e">
        <f t="shared" si="297"/>
        <v>#N/A</v>
      </c>
      <c r="O427" s="25" t="e">
        <f t="shared" si="298"/>
        <v>#N/A</v>
      </c>
      <c r="P427" s="25" t="e">
        <f t="shared" si="299"/>
        <v>#N/A</v>
      </c>
      <c r="Q427" s="25" t="e">
        <f t="shared" si="300"/>
        <v>#N/A</v>
      </c>
      <c r="R427" s="25" t="e">
        <f t="shared" si="301"/>
        <v>#N/A</v>
      </c>
      <c r="S427" s="25" t="e">
        <f t="shared" si="302"/>
        <v>#N/A</v>
      </c>
      <c r="T427" s="25" t="e">
        <f t="shared" si="303"/>
        <v>#N/A</v>
      </c>
      <c r="U427" s="25" t="e">
        <f t="shared" si="323"/>
        <v>#VALUE!</v>
      </c>
      <c r="V427" s="25" t="e">
        <f t="shared" si="324"/>
        <v>#VALUE!</v>
      </c>
      <c r="W427" s="25" t="e">
        <f t="shared" si="325"/>
        <v>#VALUE!</v>
      </c>
      <c r="X427" s="26"/>
      <c r="Y427" s="85" t="e">
        <f t="shared" si="304"/>
        <v>#N/A</v>
      </c>
      <c r="Z427" s="85" t="e">
        <f t="shared" si="305"/>
        <v>#N/A</v>
      </c>
      <c r="AA427" s="85" t="e">
        <f t="shared" si="306"/>
        <v>#N/A</v>
      </c>
      <c r="AB427" s="85" t="e">
        <f t="shared" si="307"/>
        <v>#N/A</v>
      </c>
      <c r="AC427" s="85" t="e">
        <f t="shared" si="308"/>
        <v>#N/A</v>
      </c>
      <c r="AD427" s="85" t="e">
        <f t="shared" si="309"/>
        <v>#N/A</v>
      </c>
      <c r="AE427" s="85" t="e">
        <f t="shared" si="310"/>
        <v>#N/A</v>
      </c>
      <c r="AF427" s="85" t="e">
        <f t="shared" si="311"/>
        <v>#N/A</v>
      </c>
      <c r="AG427" s="85" t="e">
        <f t="shared" si="312"/>
        <v>#N/A</v>
      </c>
      <c r="AH427" s="85" t="e">
        <f t="shared" si="313"/>
        <v>#N/A</v>
      </c>
      <c r="AI427" s="85" t="e">
        <f t="shared" si="314"/>
        <v>#N/A</v>
      </c>
      <c r="AJ427" s="85" t="e">
        <f t="shared" si="315"/>
        <v>#N/A</v>
      </c>
      <c r="AK427" s="85" t="e">
        <f t="shared" si="326"/>
        <v>#VALUE!</v>
      </c>
      <c r="AL427" s="85" t="e">
        <f t="shared" si="327"/>
        <v>#VALUE!</v>
      </c>
      <c r="AM427" s="85" t="e">
        <f t="shared" si="328"/>
        <v>#VALUE!</v>
      </c>
      <c r="AN427" s="85" t="e">
        <f t="shared" si="329"/>
        <v>#N/A</v>
      </c>
      <c r="AO427" s="85" t="e">
        <f t="shared" si="316"/>
        <v>#N/A</v>
      </c>
      <c r="AP427" s="85" t="e">
        <f t="shared" si="317"/>
        <v>#N/A</v>
      </c>
      <c r="AQ427" s="85" t="e">
        <f t="shared" si="318"/>
        <v>#N/A</v>
      </c>
      <c r="AR427" s="85" t="e">
        <f t="shared" si="319"/>
        <v>#N/A</v>
      </c>
      <c r="AS427" s="85" t="e">
        <f t="shared" si="320"/>
        <v>#N/A</v>
      </c>
      <c r="AT427" s="85" t="e">
        <f t="shared" si="321"/>
        <v>#N/A</v>
      </c>
      <c r="AU427" s="85" t="e">
        <f t="shared" si="330"/>
        <v>#VALUE!</v>
      </c>
      <c r="AV427" s="85" t="e">
        <f t="shared" si="331"/>
        <v>#VALUE!</v>
      </c>
      <c r="AW427" s="85" t="e">
        <f t="shared" si="332"/>
        <v>#VALUE!</v>
      </c>
      <c r="AX427" s="25" t="e">
        <f t="shared" si="333"/>
        <v>#VALUE!</v>
      </c>
      <c r="AY427" s="25">
        <f t="shared" si="294"/>
        <v>1.0169999999999999</v>
      </c>
      <c r="AZ427" s="55" t="e">
        <f t="shared" si="334"/>
        <v>#DIV/0!</v>
      </c>
    </row>
    <row r="428" spans="3:52">
      <c r="C428" s="4"/>
      <c r="D428" s="4"/>
      <c r="E428" s="4"/>
      <c r="F428" s="4"/>
      <c r="G428" s="55">
        <f t="shared" si="295"/>
        <v>-1.1208741258741391E-2</v>
      </c>
      <c r="H428" s="26"/>
      <c r="I428" s="25">
        <f>'Randament Mammo'!$I$18-4.5</f>
        <v>61.5</v>
      </c>
      <c r="J428" s="26"/>
      <c r="K428" s="25">
        <f t="shared" si="322"/>
        <v>0</v>
      </c>
      <c r="L428" s="25" t="e">
        <f>VLOOKUP(E428,'Tabele aux MGD'!B418:F428,IF(_CTF="Mo/Mo",2,IF(_CTF="Mo/Rh",3,IF(_CTF="Rh/Rh",4,5))),0)</f>
        <v>#N/A</v>
      </c>
      <c r="M428" s="25" t="e">
        <f t="shared" si="296"/>
        <v>#N/A</v>
      </c>
      <c r="N428" s="25" t="e">
        <f t="shared" si="297"/>
        <v>#N/A</v>
      </c>
      <c r="O428" s="25" t="e">
        <f t="shared" si="298"/>
        <v>#N/A</v>
      </c>
      <c r="P428" s="25" t="e">
        <f t="shared" si="299"/>
        <v>#N/A</v>
      </c>
      <c r="Q428" s="25" t="e">
        <f t="shared" si="300"/>
        <v>#N/A</v>
      </c>
      <c r="R428" s="25" t="e">
        <f t="shared" si="301"/>
        <v>#N/A</v>
      </c>
      <c r="S428" s="25" t="e">
        <f t="shared" si="302"/>
        <v>#N/A</v>
      </c>
      <c r="T428" s="25" t="e">
        <f t="shared" si="303"/>
        <v>#N/A</v>
      </c>
      <c r="U428" s="25" t="e">
        <f t="shared" si="323"/>
        <v>#VALUE!</v>
      </c>
      <c r="V428" s="25" t="e">
        <f t="shared" si="324"/>
        <v>#VALUE!</v>
      </c>
      <c r="W428" s="25" t="e">
        <f t="shared" si="325"/>
        <v>#VALUE!</v>
      </c>
      <c r="X428" s="26"/>
      <c r="Y428" s="85" t="e">
        <f t="shared" si="304"/>
        <v>#N/A</v>
      </c>
      <c r="Z428" s="85" t="e">
        <f t="shared" si="305"/>
        <v>#N/A</v>
      </c>
      <c r="AA428" s="85" t="e">
        <f t="shared" si="306"/>
        <v>#N/A</v>
      </c>
      <c r="AB428" s="85" t="e">
        <f t="shared" si="307"/>
        <v>#N/A</v>
      </c>
      <c r="AC428" s="85" t="e">
        <f t="shared" si="308"/>
        <v>#N/A</v>
      </c>
      <c r="AD428" s="85" t="e">
        <f t="shared" si="309"/>
        <v>#N/A</v>
      </c>
      <c r="AE428" s="85" t="e">
        <f t="shared" si="310"/>
        <v>#N/A</v>
      </c>
      <c r="AF428" s="85" t="e">
        <f t="shared" si="311"/>
        <v>#N/A</v>
      </c>
      <c r="AG428" s="85" t="e">
        <f t="shared" si="312"/>
        <v>#N/A</v>
      </c>
      <c r="AH428" s="85" t="e">
        <f t="shared" si="313"/>
        <v>#N/A</v>
      </c>
      <c r="AI428" s="85" t="e">
        <f t="shared" si="314"/>
        <v>#N/A</v>
      </c>
      <c r="AJ428" s="85" t="e">
        <f t="shared" si="315"/>
        <v>#N/A</v>
      </c>
      <c r="AK428" s="85" t="e">
        <f t="shared" si="326"/>
        <v>#VALUE!</v>
      </c>
      <c r="AL428" s="85" t="e">
        <f t="shared" si="327"/>
        <v>#VALUE!</v>
      </c>
      <c r="AM428" s="85" t="e">
        <f t="shared" si="328"/>
        <v>#VALUE!</v>
      </c>
      <c r="AN428" s="85" t="e">
        <f t="shared" si="329"/>
        <v>#N/A</v>
      </c>
      <c r="AO428" s="85" t="e">
        <f t="shared" si="316"/>
        <v>#N/A</v>
      </c>
      <c r="AP428" s="85" t="e">
        <f t="shared" si="317"/>
        <v>#N/A</v>
      </c>
      <c r="AQ428" s="85" t="e">
        <f t="shared" si="318"/>
        <v>#N/A</v>
      </c>
      <c r="AR428" s="85" t="e">
        <f t="shared" si="319"/>
        <v>#N/A</v>
      </c>
      <c r="AS428" s="85" t="e">
        <f t="shared" si="320"/>
        <v>#N/A</v>
      </c>
      <c r="AT428" s="85" t="e">
        <f t="shared" si="321"/>
        <v>#N/A</v>
      </c>
      <c r="AU428" s="85" t="e">
        <f t="shared" si="330"/>
        <v>#VALUE!</v>
      </c>
      <c r="AV428" s="85" t="e">
        <f t="shared" si="331"/>
        <v>#VALUE!</v>
      </c>
      <c r="AW428" s="85" t="e">
        <f t="shared" si="332"/>
        <v>#VALUE!</v>
      </c>
      <c r="AX428" s="25" t="e">
        <f t="shared" si="333"/>
        <v>#VALUE!</v>
      </c>
      <c r="AY428" s="25">
        <f t="shared" si="294"/>
        <v>1.0169999999999999</v>
      </c>
      <c r="AZ428" s="55" t="e">
        <f t="shared" si="334"/>
        <v>#DIV/0!</v>
      </c>
    </row>
    <row r="429" spans="3:52">
      <c r="C429" s="4"/>
      <c r="D429" s="4"/>
      <c r="E429" s="4"/>
      <c r="F429" s="4"/>
      <c r="G429" s="55">
        <f t="shared" si="295"/>
        <v>-1.1208741258741391E-2</v>
      </c>
      <c r="H429" s="26"/>
      <c r="I429" s="25">
        <f>'Randament Mammo'!$I$18-4.5</f>
        <v>61.5</v>
      </c>
      <c r="J429" s="26"/>
      <c r="K429" s="25">
        <f t="shared" si="322"/>
        <v>0</v>
      </c>
      <c r="L429" s="25" t="e">
        <f>VLOOKUP(E429,'Tabele aux MGD'!B419:F429,IF(_CTF="Mo/Mo",2,IF(_CTF="Mo/Rh",3,IF(_CTF="Rh/Rh",4,5))),0)</f>
        <v>#N/A</v>
      </c>
      <c r="M429" s="25" t="e">
        <f t="shared" si="296"/>
        <v>#N/A</v>
      </c>
      <c r="N429" s="25" t="e">
        <f t="shared" si="297"/>
        <v>#N/A</v>
      </c>
      <c r="O429" s="25" t="e">
        <f t="shared" si="298"/>
        <v>#N/A</v>
      </c>
      <c r="P429" s="25" t="e">
        <f t="shared" si="299"/>
        <v>#N/A</v>
      </c>
      <c r="Q429" s="25" t="e">
        <f t="shared" si="300"/>
        <v>#N/A</v>
      </c>
      <c r="R429" s="25" t="e">
        <f t="shared" si="301"/>
        <v>#N/A</v>
      </c>
      <c r="S429" s="25" t="e">
        <f t="shared" si="302"/>
        <v>#N/A</v>
      </c>
      <c r="T429" s="25" t="e">
        <f t="shared" si="303"/>
        <v>#N/A</v>
      </c>
      <c r="U429" s="25" t="e">
        <f t="shared" si="323"/>
        <v>#VALUE!</v>
      </c>
      <c r="V429" s="25" t="e">
        <f t="shared" si="324"/>
        <v>#VALUE!</v>
      </c>
      <c r="W429" s="25" t="e">
        <f t="shared" si="325"/>
        <v>#VALUE!</v>
      </c>
      <c r="X429" s="26"/>
      <c r="Y429" s="85" t="e">
        <f t="shared" si="304"/>
        <v>#N/A</v>
      </c>
      <c r="Z429" s="85" t="e">
        <f t="shared" si="305"/>
        <v>#N/A</v>
      </c>
      <c r="AA429" s="85" t="e">
        <f t="shared" si="306"/>
        <v>#N/A</v>
      </c>
      <c r="AB429" s="85" t="e">
        <f t="shared" si="307"/>
        <v>#N/A</v>
      </c>
      <c r="AC429" s="85" t="e">
        <f t="shared" si="308"/>
        <v>#N/A</v>
      </c>
      <c r="AD429" s="85" t="e">
        <f t="shared" si="309"/>
        <v>#N/A</v>
      </c>
      <c r="AE429" s="85" t="e">
        <f t="shared" si="310"/>
        <v>#N/A</v>
      </c>
      <c r="AF429" s="85" t="e">
        <f t="shared" si="311"/>
        <v>#N/A</v>
      </c>
      <c r="AG429" s="85" t="e">
        <f t="shared" si="312"/>
        <v>#N/A</v>
      </c>
      <c r="AH429" s="85" t="e">
        <f t="shared" si="313"/>
        <v>#N/A</v>
      </c>
      <c r="AI429" s="85" t="e">
        <f t="shared" si="314"/>
        <v>#N/A</v>
      </c>
      <c r="AJ429" s="85" t="e">
        <f t="shared" si="315"/>
        <v>#N/A</v>
      </c>
      <c r="AK429" s="85" t="e">
        <f t="shared" si="326"/>
        <v>#VALUE!</v>
      </c>
      <c r="AL429" s="85" t="e">
        <f t="shared" si="327"/>
        <v>#VALUE!</v>
      </c>
      <c r="AM429" s="85" t="e">
        <f t="shared" si="328"/>
        <v>#VALUE!</v>
      </c>
      <c r="AN429" s="85" t="e">
        <f t="shared" si="329"/>
        <v>#N/A</v>
      </c>
      <c r="AO429" s="85" t="e">
        <f t="shared" si="316"/>
        <v>#N/A</v>
      </c>
      <c r="AP429" s="85" t="e">
        <f t="shared" si="317"/>
        <v>#N/A</v>
      </c>
      <c r="AQ429" s="85" t="e">
        <f t="shared" si="318"/>
        <v>#N/A</v>
      </c>
      <c r="AR429" s="85" t="e">
        <f t="shared" si="319"/>
        <v>#N/A</v>
      </c>
      <c r="AS429" s="85" t="e">
        <f t="shared" si="320"/>
        <v>#N/A</v>
      </c>
      <c r="AT429" s="85" t="e">
        <f t="shared" si="321"/>
        <v>#N/A</v>
      </c>
      <c r="AU429" s="85" t="e">
        <f t="shared" si="330"/>
        <v>#VALUE!</v>
      </c>
      <c r="AV429" s="85" t="e">
        <f t="shared" si="331"/>
        <v>#VALUE!</v>
      </c>
      <c r="AW429" s="85" t="e">
        <f t="shared" si="332"/>
        <v>#VALUE!</v>
      </c>
      <c r="AX429" s="25" t="e">
        <f t="shared" si="333"/>
        <v>#VALUE!</v>
      </c>
      <c r="AY429" s="25">
        <f t="shared" si="294"/>
        <v>1.0169999999999999</v>
      </c>
      <c r="AZ429" s="55" t="e">
        <f t="shared" si="334"/>
        <v>#DIV/0!</v>
      </c>
    </row>
    <row r="430" spans="3:52">
      <c r="C430" s="4"/>
      <c r="D430" s="4"/>
      <c r="E430" s="4"/>
      <c r="F430" s="4"/>
      <c r="G430" s="55">
        <f t="shared" si="295"/>
        <v>-1.1208741258741391E-2</v>
      </c>
      <c r="H430" s="26"/>
      <c r="I430" s="25">
        <f>'Randament Mammo'!$I$18-4.5</f>
        <v>61.5</v>
      </c>
      <c r="J430" s="26"/>
      <c r="K430" s="25">
        <f t="shared" si="322"/>
        <v>0</v>
      </c>
      <c r="L430" s="25" t="e">
        <f>VLOOKUP(E430,'Tabele aux MGD'!B420:F430,IF(_CTF="Mo/Mo",2,IF(_CTF="Mo/Rh",3,IF(_CTF="Rh/Rh",4,5))),0)</f>
        <v>#N/A</v>
      </c>
      <c r="M430" s="25" t="e">
        <f t="shared" si="296"/>
        <v>#N/A</v>
      </c>
      <c r="N430" s="25" t="e">
        <f t="shared" si="297"/>
        <v>#N/A</v>
      </c>
      <c r="O430" s="25" t="e">
        <f t="shared" si="298"/>
        <v>#N/A</v>
      </c>
      <c r="P430" s="25" t="e">
        <f t="shared" si="299"/>
        <v>#N/A</v>
      </c>
      <c r="Q430" s="25" t="e">
        <f t="shared" si="300"/>
        <v>#N/A</v>
      </c>
      <c r="R430" s="25" t="e">
        <f t="shared" si="301"/>
        <v>#N/A</v>
      </c>
      <c r="S430" s="25" t="e">
        <f t="shared" si="302"/>
        <v>#N/A</v>
      </c>
      <c r="T430" s="25" t="e">
        <f t="shared" si="303"/>
        <v>#N/A</v>
      </c>
      <c r="U430" s="25" t="e">
        <f t="shared" si="323"/>
        <v>#VALUE!</v>
      </c>
      <c r="V430" s="25" t="e">
        <f t="shared" si="324"/>
        <v>#VALUE!</v>
      </c>
      <c r="W430" s="25" t="e">
        <f t="shared" si="325"/>
        <v>#VALUE!</v>
      </c>
      <c r="X430" s="26"/>
      <c r="Y430" s="85" t="e">
        <f t="shared" si="304"/>
        <v>#N/A</v>
      </c>
      <c r="Z430" s="85" t="e">
        <f t="shared" si="305"/>
        <v>#N/A</v>
      </c>
      <c r="AA430" s="85" t="e">
        <f t="shared" si="306"/>
        <v>#N/A</v>
      </c>
      <c r="AB430" s="85" t="e">
        <f t="shared" si="307"/>
        <v>#N/A</v>
      </c>
      <c r="AC430" s="85" t="e">
        <f t="shared" si="308"/>
        <v>#N/A</v>
      </c>
      <c r="AD430" s="85" t="e">
        <f t="shared" si="309"/>
        <v>#N/A</v>
      </c>
      <c r="AE430" s="85" t="e">
        <f t="shared" si="310"/>
        <v>#N/A</v>
      </c>
      <c r="AF430" s="85" t="e">
        <f t="shared" si="311"/>
        <v>#N/A</v>
      </c>
      <c r="AG430" s="85" t="e">
        <f t="shared" si="312"/>
        <v>#N/A</v>
      </c>
      <c r="AH430" s="85" t="e">
        <f t="shared" si="313"/>
        <v>#N/A</v>
      </c>
      <c r="AI430" s="85" t="e">
        <f t="shared" si="314"/>
        <v>#N/A</v>
      </c>
      <c r="AJ430" s="85" t="e">
        <f t="shared" si="315"/>
        <v>#N/A</v>
      </c>
      <c r="AK430" s="85" t="e">
        <f t="shared" si="326"/>
        <v>#VALUE!</v>
      </c>
      <c r="AL430" s="85" t="e">
        <f t="shared" si="327"/>
        <v>#VALUE!</v>
      </c>
      <c r="AM430" s="85" t="e">
        <f t="shared" si="328"/>
        <v>#VALUE!</v>
      </c>
      <c r="AN430" s="85" t="e">
        <f t="shared" si="329"/>
        <v>#N/A</v>
      </c>
      <c r="AO430" s="85" t="e">
        <f t="shared" si="316"/>
        <v>#N/A</v>
      </c>
      <c r="AP430" s="85" t="e">
        <f t="shared" si="317"/>
        <v>#N/A</v>
      </c>
      <c r="AQ430" s="85" t="e">
        <f t="shared" si="318"/>
        <v>#N/A</v>
      </c>
      <c r="AR430" s="85" t="e">
        <f t="shared" si="319"/>
        <v>#N/A</v>
      </c>
      <c r="AS430" s="85" t="e">
        <f t="shared" si="320"/>
        <v>#N/A</v>
      </c>
      <c r="AT430" s="85" t="e">
        <f t="shared" si="321"/>
        <v>#N/A</v>
      </c>
      <c r="AU430" s="85" t="e">
        <f t="shared" si="330"/>
        <v>#VALUE!</v>
      </c>
      <c r="AV430" s="85" t="e">
        <f t="shared" si="331"/>
        <v>#VALUE!</v>
      </c>
      <c r="AW430" s="85" t="e">
        <f t="shared" si="332"/>
        <v>#VALUE!</v>
      </c>
      <c r="AX430" s="25" t="e">
        <f t="shared" si="333"/>
        <v>#VALUE!</v>
      </c>
      <c r="AY430" s="25">
        <f t="shared" si="294"/>
        <v>1.0169999999999999</v>
      </c>
      <c r="AZ430" s="55" t="e">
        <f t="shared" si="334"/>
        <v>#DIV/0!</v>
      </c>
    </row>
    <row r="431" spans="3:52">
      <c r="C431" s="4"/>
      <c r="D431" s="4"/>
      <c r="E431" s="4"/>
      <c r="F431" s="4"/>
      <c r="G431" s="55">
        <f t="shared" si="295"/>
        <v>-1.1208741258741391E-2</v>
      </c>
      <c r="H431" s="26"/>
      <c r="I431" s="25">
        <f>'Randament Mammo'!$I$18-4.5</f>
        <v>61.5</v>
      </c>
      <c r="J431" s="26"/>
      <c r="K431" s="25">
        <f t="shared" si="322"/>
        <v>0</v>
      </c>
      <c r="L431" s="25" t="e">
        <f>VLOOKUP(E431,'Tabele aux MGD'!B421:F431,IF(_CTF="Mo/Mo",2,IF(_CTF="Mo/Rh",3,IF(_CTF="Rh/Rh",4,5))),0)</f>
        <v>#N/A</v>
      </c>
      <c r="M431" s="25" t="e">
        <f t="shared" si="296"/>
        <v>#N/A</v>
      </c>
      <c r="N431" s="25" t="e">
        <f t="shared" si="297"/>
        <v>#N/A</v>
      </c>
      <c r="O431" s="25" t="e">
        <f t="shared" si="298"/>
        <v>#N/A</v>
      </c>
      <c r="P431" s="25" t="e">
        <f t="shared" si="299"/>
        <v>#N/A</v>
      </c>
      <c r="Q431" s="25" t="e">
        <f t="shared" si="300"/>
        <v>#N/A</v>
      </c>
      <c r="R431" s="25" t="e">
        <f t="shared" si="301"/>
        <v>#N/A</v>
      </c>
      <c r="S431" s="25" t="e">
        <f t="shared" si="302"/>
        <v>#N/A</v>
      </c>
      <c r="T431" s="25" t="e">
        <f t="shared" si="303"/>
        <v>#N/A</v>
      </c>
      <c r="U431" s="25" t="e">
        <f t="shared" si="323"/>
        <v>#VALUE!</v>
      </c>
      <c r="V431" s="25" t="e">
        <f t="shared" si="324"/>
        <v>#VALUE!</v>
      </c>
      <c r="W431" s="25" t="e">
        <f t="shared" si="325"/>
        <v>#VALUE!</v>
      </c>
      <c r="X431" s="26"/>
      <c r="Y431" s="85" t="e">
        <f t="shared" si="304"/>
        <v>#N/A</v>
      </c>
      <c r="Z431" s="85" t="e">
        <f t="shared" si="305"/>
        <v>#N/A</v>
      </c>
      <c r="AA431" s="85" t="e">
        <f t="shared" si="306"/>
        <v>#N/A</v>
      </c>
      <c r="AB431" s="85" t="e">
        <f t="shared" si="307"/>
        <v>#N/A</v>
      </c>
      <c r="AC431" s="85" t="e">
        <f t="shared" si="308"/>
        <v>#N/A</v>
      </c>
      <c r="AD431" s="85" t="e">
        <f t="shared" si="309"/>
        <v>#N/A</v>
      </c>
      <c r="AE431" s="85" t="e">
        <f t="shared" si="310"/>
        <v>#N/A</v>
      </c>
      <c r="AF431" s="85" t="e">
        <f t="shared" si="311"/>
        <v>#N/A</v>
      </c>
      <c r="AG431" s="85" t="e">
        <f t="shared" si="312"/>
        <v>#N/A</v>
      </c>
      <c r="AH431" s="85" t="e">
        <f t="shared" si="313"/>
        <v>#N/A</v>
      </c>
      <c r="AI431" s="85" t="e">
        <f t="shared" si="314"/>
        <v>#N/A</v>
      </c>
      <c r="AJ431" s="85" t="e">
        <f t="shared" si="315"/>
        <v>#N/A</v>
      </c>
      <c r="AK431" s="85" t="e">
        <f t="shared" si="326"/>
        <v>#VALUE!</v>
      </c>
      <c r="AL431" s="85" t="e">
        <f t="shared" si="327"/>
        <v>#VALUE!</v>
      </c>
      <c r="AM431" s="85" t="e">
        <f t="shared" si="328"/>
        <v>#VALUE!</v>
      </c>
      <c r="AN431" s="85" t="e">
        <f t="shared" si="329"/>
        <v>#N/A</v>
      </c>
      <c r="AO431" s="85" t="e">
        <f t="shared" si="316"/>
        <v>#N/A</v>
      </c>
      <c r="AP431" s="85" t="e">
        <f t="shared" si="317"/>
        <v>#N/A</v>
      </c>
      <c r="AQ431" s="85" t="e">
        <f t="shared" si="318"/>
        <v>#N/A</v>
      </c>
      <c r="AR431" s="85" t="e">
        <f t="shared" si="319"/>
        <v>#N/A</v>
      </c>
      <c r="AS431" s="85" t="e">
        <f t="shared" si="320"/>
        <v>#N/A</v>
      </c>
      <c r="AT431" s="85" t="e">
        <f t="shared" si="321"/>
        <v>#N/A</v>
      </c>
      <c r="AU431" s="85" t="e">
        <f t="shared" si="330"/>
        <v>#VALUE!</v>
      </c>
      <c r="AV431" s="85" t="e">
        <f t="shared" si="331"/>
        <v>#VALUE!</v>
      </c>
      <c r="AW431" s="85" t="e">
        <f t="shared" si="332"/>
        <v>#VALUE!</v>
      </c>
      <c r="AX431" s="25" t="e">
        <f t="shared" si="333"/>
        <v>#VALUE!</v>
      </c>
      <c r="AY431" s="25">
        <f t="shared" si="294"/>
        <v>1.0169999999999999</v>
      </c>
      <c r="AZ431" s="55" t="e">
        <f t="shared" si="334"/>
        <v>#DIV/0!</v>
      </c>
    </row>
    <row r="432" spans="3:52">
      <c r="C432" s="4"/>
      <c r="D432" s="4"/>
      <c r="E432" s="4"/>
      <c r="F432" s="4"/>
      <c r="G432" s="55">
        <f t="shared" si="295"/>
        <v>-1.1208741258741391E-2</v>
      </c>
      <c r="H432" s="26"/>
      <c r="I432" s="25">
        <f>'Randament Mammo'!$I$18-4.5</f>
        <v>61.5</v>
      </c>
      <c r="J432" s="26"/>
      <c r="K432" s="25">
        <f t="shared" si="322"/>
        <v>0</v>
      </c>
      <c r="L432" s="25" t="e">
        <f>VLOOKUP(E432,'Tabele aux MGD'!B422:F432,IF(_CTF="Mo/Mo",2,IF(_CTF="Mo/Rh",3,IF(_CTF="Rh/Rh",4,5))),0)</f>
        <v>#N/A</v>
      </c>
      <c r="M432" s="25" t="e">
        <f t="shared" si="296"/>
        <v>#N/A</v>
      </c>
      <c r="N432" s="25" t="e">
        <f t="shared" si="297"/>
        <v>#N/A</v>
      </c>
      <c r="O432" s="25" t="e">
        <f t="shared" si="298"/>
        <v>#N/A</v>
      </c>
      <c r="P432" s="25" t="e">
        <f t="shared" si="299"/>
        <v>#N/A</v>
      </c>
      <c r="Q432" s="25" t="e">
        <f t="shared" si="300"/>
        <v>#N/A</v>
      </c>
      <c r="R432" s="25" t="e">
        <f t="shared" si="301"/>
        <v>#N/A</v>
      </c>
      <c r="S432" s="25" t="e">
        <f t="shared" si="302"/>
        <v>#N/A</v>
      </c>
      <c r="T432" s="25" t="e">
        <f t="shared" si="303"/>
        <v>#N/A</v>
      </c>
      <c r="U432" s="25" t="e">
        <f t="shared" si="323"/>
        <v>#VALUE!</v>
      </c>
      <c r="V432" s="25" t="e">
        <f t="shared" si="324"/>
        <v>#VALUE!</v>
      </c>
      <c r="W432" s="25" t="e">
        <f t="shared" si="325"/>
        <v>#VALUE!</v>
      </c>
      <c r="X432" s="26"/>
      <c r="Y432" s="85" t="e">
        <f t="shared" si="304"/>
        <v>#N/A</v>
      </c>
      <c r="Z432" s="85" t="e">
        <f t="shared" si="305"/>
        <v>#N/A</v>
      </c>
      <c r="AA432" s="85" t="e">
        <f t="shared" si="306"/>
        <v>#N/A</v>
      </c>
      <c r="AB432" s="85" t="e">
        <f t="shared" si="307"/>
        <v>#N/A</v>
      </c>
      <c r="AC432" s="85" t="e">
        <f t="shared" si="308"/>
        <v>#N/A</v>
      </c>
      <c r="AD432" s="85" t="e">
        <f t="shared" si="309"/>
        <v>#N/A</v>
      </c>
      <c r="AE432" s="85" t="e">
        <f t="shared" si="310"/>
        <v>#N/A</v>
      </c>
      <c r="AF432" s="85" t="e">
        <f t="shared" si="311"/>
        <v>#N/A</v>
      </c>
      <c r="AG432" s="85" t="e">
        <f t="shared" si="312"/>
        <v>#N/A</v>
      </c>
      <c r="AH432" s="85" t="e">
        <f t="shared" si="313"/>
        <v>#N/A</v>
      </c>
      <c r="AI432" s="85" t="e">
        <f t="shared" si="314"/>
        <v>#N/A</v>
      </c>
      <c r="AJ432" s="85" t="e">
        <f t="shared" si="315"/>
        <v>#N/A</v>
      </c>
      <c r="AK432" s="85" t="e">
        <f t="shared" si="326"/>
        <v>#VALUE!</v>
      </c>
      <c r="AL432" s="85" t="e">
        <f t="shared" si="327"/>
        <v>#VALUE!</v>
      </c>
      <c r="AM432" s="85" t="e">
        <f t="shared" si="328"/>
        <v>#VALUE!</v>
      </c>
      <c r="AN432" s="85" t="e">
        <f t="shared" si="329"/>
        <v>#N/A</v>
      </c>
      <c r="AO432" s="85" t="e">
        <f t="shared" si="316"/>
        <v>#N/A</v>
      </c>
      <c r="AP432" s="85" t="e">
        <f t="shared" si="317"/>
        <v>#N/A</v>
      </c>
      <c r="AQ432" s="85" t="e">
        <f t="shared" si="318"/>
        <v>#N/A</v>
      </c>
      <c r="AR432" s="85" t="e">
        <f t="shared" si="319"/>
        <v>#N/A</v>
      </c>
      <c r="AS432" s="85" t="e">
        <f t="shared" si="320"/>
        <v>#N/A</v>
      </c>
      <c r="AT432" s="85" t="e">
        <f t="shared" si="321"/>
        <v>#N/A</v>
      </c>
      <c r="AU432" s="85" t="e">
        <f t="shared" si="330"/>
        <v>#VALUE!</v>
      </c>
      <c r="AV432" s="85" t="e">
        <f t="shared" si="331"/>
        <v>#VALUE!</v>
      </c>
      <c r="AW432" s="85" t="e">
        <f t="shared" si="332"/>
        <v>#VALUE!</v>
      </c>
      <c r="AX432" s="25" t="e">
        <f t="shared" si="333"/>
        <v>#VALUE!</v>
      </c>
      <c r="AY432" s="25">
        <f t="shared" si="294"/>
        <v>1.0169999999999999</v>
      </c>
      <c r="AZ432" s="55" t="e">
        <f t="shared" si="334"/>
        <v>#DIV/0!</v>
      </c>
    </row>
    <row r="433" spans="3:52">
      <c r="C433" s="4"/>
      <c r="D433" s="4"/>
      <c r="E433" s="4"/>
      <c r="F433" s="4"/>
      <c r="G433" s="55">
        <f t="shared" si="295"/>
        <v>-1.1208741258741391E-2</v>
      </c>
      <c r="H433" s="26"/>
      <c r="I433" s="25">
        <f>'Randament Mammo'!$I$18-4.5</f>
        <v>61.5</v>
      </c>
      <c r="J433" s="26"/>
      <c r="K433" s="25">
        <f t="shared" si="322"/>
        <v>0</v>
      </c>
      <c r="L433" s="25" t="e">
        <f>VLOOKUP(E433,'Tabele aux MGD'!B423:F433,IF(_CTF="Mo/Mo",2,IF(_CTF="Mo/Rh",3,IF(_CTF="Rh/Rh",4,5))),0)</f>
        <v>#N/A</v>
      </c>
      <c r="M433" s="25" t="e">
        <f t="shared" si="296"/>
        <v>#N/A</v>
      </c>
      <c r="N433" s="25" t="e">
        <f t="shared" si="297"/>
        <v>#N/A</v>
      </c>
      <c r="O433" s="25" t="e">
        <f t="shared" si="298"/>
        <v>#N/A</v>
      </c>
      <c r="P433" s="25" t="e">
        <f t="shared" si="299"/>
        <v>#N/A</v>
      </c>
      <c r="Q433" s="25" t="e">
        <f t="shared" si="300"/>
        <v>#N/A</v>
      </c>
      <c r="R433" s="25" t="e">
        <f t="shared" si="301"/>
        <v>#N/A</v>
      </c>
      <c r="S433" s="25" t="e">
        <f t="shared" si="302"/>
        <v>#N/A</v>
      </c>
      <c r="T433" s="25" t="e">
        <f t="shared" si="303"/>
        <v>#N/A</v>
      </c>
      <c r="U433" s="25" t="e">
        <f t="shared" si="323"/>
        <v>#VALUE!</v>
      </c>
      <c r="V433" s="25" t="e">
        <f t="shared" si="324"/>
        <v>#VALUE!</v>
      </c>
      <c r="W433" s="25" t="e">
        <f t="shared" si="325"/>
        <v>#VALUE!</v>
      </c>
      <c r="X433" s="26"/>
      <c r="Y433" s="85" t="e">
        <f t="shared" si="304"/>
        <v>#N/A</v>
      </c>
      <c r="Z433" s="85" t="e">
        <f t="shared" si="305"/>
        <v>#N/A</v>
      </c>
      <c r="AA433" s="85" t="e">
        <f t="shared" si="306"/>
        <v>#N/A</v>
      </c>
      <c r="AB433" s="85" t="e">
        <f t="shared" si="307"/>
        <v>#N/A</v>
      </c>
      <c r="AC433" s="85" t="e">
        <f t="shared" si="308"/>
        <v>#N/A</v>
      </c>
      <c r="AD433" s="85" t="e">
        <f t="shared" si="309"/>
        <v>#N/A</v>
      </c>
      <c r="AE433" s="85" t="e">
        <f t="shared" si="310"/>
        <v>#N/A</v>
      </c>
      <c r="AF433" s="85" t="e">
        <f t="shared" si="311"/>
        <v>#N/A</v>
      </c>
      <c r="AG433" s="85" t="e">
        <f t="shared" si="312"/>
        <v>#N/A</v>
      </c>
      <c r="AH433" s="85" t="e">
        <f t="shared" si="313"/>
        <v>#N/A</v>
      </c>
      <c r="AI433" s="85" t="e">
        <f t="shared" si="314"/>
        <v>#N/A</v>
      </c>
      <c r="AJ433" s="85" t="e">
        <f t="shared" si="315"/>
        <v>#N/A</v>
      </c>
      <c r="AK433" s="85" t="e">
        <f t="shared" si="326"/>
        <v>#VALUE!</v>
      </c>
      <c r="AL433" s="85" t="e">
        <f t="shared" si="327"/>
        <v>#VALUE!</v>
      </c>
      <c r="AM433" s="85" t="e">
        <f t="shared" si="328"/>
        <v>#VALUE!</v>
      </c>
      <c r="AN433" s="85" t="e">
        <f t="shared" si="329"/>
        <v>#N/A</v>
      </c>
      <c r="AO433" s="85" t="e">
        <f t="shared" si="316"/>
        <v>#N/A</v>
      </c>
      <c r="AP433" s="85" t="e">
        <f t="shared" si="317"/>
        <v>#N/A</v>
      </c>
      <c r="AQ433" s="85" t="e">
        <f t="shared" si="318"/>
        <v>#N/A</v>
      </c>
      <c r="AR433" s="85" t="e">
        <f t="shared" si="319"/>
        <v>#N/A</v>
      </c>
      <c r="AS433" s="85" t="e">
        <f t="shared" si="320"/>
        <v>#N/A</v>
      </c>
      <c r="AT433" s="85" t="e">
        <f t="shared" si="321"/>
        <v>#N/A</v>
      </c>
      <c r="AU433" s="85" t="e">
        <f t="shared" si="330"/>
        <v>#VALUE!</v>
      </c>
      <c r="AV433" s="85" t="e">
        <f t="shared" si="331"/>
        <v>#VALUE!</v>
      </c>
      <c r="AW433" s="85" t="e">
        <f t="shared" si="332"/>
        <v>#VALUE!</v>
      </c>
      <c r="AX433" s="25" t="e">
        <f t="shared" si="333"/>
        <v>#VALUE!</v>
      </c>
      <c r="AY433" s="25">
        <f t="shared" si="294"/>
        <v>1.0169999999999999</v>
      </c>
      <c r="AZ433" s="55" t="e">
        <f t="shared" si="334"/>
        <v>#DIV/0!</v>
      </c>
    </row>
    <row r="434" spans="3:52">
      <c r="C434" s="4"/>
      <c r="D434" s="4"/>
      <c r="E434" s="4"/>
      <c r="F434" s="4"/>
      <c r="G434" s="55">
        <f t="shared" si="295"/>
        <v>-1.1208741258741391E-2</v>
      </c>
      <c r="H434" s="26"/>
      <c r="I434" s="25">
        <f>'Randament Mammo'!$I$18-4.5</f>
        <v>61.5</v>
      </c>
      <c r="J434" s="26"/>
      <c r="K434" s="25">
        <f t="shared" si="322"/>
        <v>0</v>
      </c>
      <c r="L434" s="25" t="e">
        <f>VLOOKUP(E434,'Tabele aux MGD'!B424:F434,IF(_CTF="Mo/Mo",2,IF(_CTF="Mo/Rh",3,IF(_CTF="Rh/Rh",4,5))),0)</f>
        <v>#N/A</v>
      </c>
      <c r="M434" s="25" t="e">
        <f t="shared" si="296"/>
        <v>#N/A</v>
      </c>
      <c r="N434" s="25" t="e">
        <f t="shared" si="297"/>
        <v>#N/A</v>
      </c>
      <c r="O434" s="25" t="e">
        <f t="shared" si="298"/>
        <v>#N/A</v>
      </c>
      <c r="P434" s="25" t="e">
        <f t="shared" si="299"/>
        <v>#N/A</v>
      </c>
      <c r="Q434" s="25" t="e">
        <f t="shared" si="300"/>
        <v>#N/A</v>
      </c>
      <c r="R434" s="25" t="e">
        <f t="shared" si="301"/>
        <v>#N/A</v>
      </c>
      <c r="S434" s="25" t="e">
        <f t="shared" si="302"/>
        <v>#N/A</v>
      </c>
      <c r="T434" s="25" t="e">
        <f t="shared" si="303"/>
        <v>#N/A</v>
      </c>
      <c r="U434" s="25" t="e">
        <f t="shared" si="323"/>
        <v>#VALUE!</v>
      </c>
      <c r="V434" s="25" t="e">
        <f t="shared" si="324"/>
        <v>#VALUE!</v>
      </c>
      <c r="W434" s="25" t="e">
        <f t="shared" si="325"/>
        <v>#VALUE!</v>
      </c>
      <c r="X434" s="26"/>
      <c r="Y434" s="85" t="e">
        <f t="shared" si="304"/>
        <v>#N/A</v>
      </c>
      <c r="Z434" s="85" t="e">
        <f t="shared" si="305"/>
        <v>#N/A</v>
      </c>
      <c r="AA434" s="85" t="e">
        <f t="shared" si="306"/>
        <v>#N/A</v>
      </c>
      <c r="AB434" s="85" t="e">
        <f t="shared" si="307"/>
        <v>#N/A</v>
      </c>
      <c r="AC434" s="85" t="e">
        <f t="shared" si="308"/>
        <v>#N/A</v>
      </c>
      <c r="AD434" s="85" t="e">
        <f t="shared" si="309"/>
        <v>#N/A</v>
      </c>
      <c r="AE434" s="85" t="e">
        <f t="shared" si="310"/>
        <v>#N/A</v>
      </c>
      <c r="AF434" s="85" t="e">
        <f t="shared" si="311"/>
        <v>#N/A</v>
      </c>
      <c r="AG434" s="85" t="e">
        <f t="shared" si="312"/>
        <v>#N/A</v>
      </c>
      <c r="AH434" s="85" t="e">
        <f t="shared" si="313"/>
        <v>#N/A</v>
      </c>
      <c r="AI434" s="85" t="e">
        <f t="shared" si="314"/>
        <v>#N/A</v>
      </c>
      <c r="AJ434" s="85" t="e">
        <f t="shared" si="315"/>
        <v>#N/A</v>
      </c>
      <c r="AK434" s="85" t="e">
        <f t="shared" si="326"/>
        <v>#VALUE!</v>
      </c>
      <c r="AL434" s="85" t="e">
        <f t="shared" si="327"/>
        <v>#VALUE!</v>
      </c>
      <c r="AM434" s="85" t="e">
        <f t="shared" si="328"/>
        <v>#VALUE!</v>
      </c>
      <c r="AN434" s="85" t="e">
        <f t="shared" si="329"/>
        <v>#N/A</v>
      </c>
      <c r="AO434" s="85" t="e">
        <f t="shared" si="316"/>
        <v>#N/A</v>
      </c>
      <c r="AP434" s="85" t="e">
        <f t="shared" si="317"/>
        <v>#N/A</v>
      </c>
      <c r="AQ434" s="85" t="e">
        <f t="shared" si="318"/>
        <v>#N/A</v>
      </c>
      <c r="AR434" s="85" t="e">
        <f t="shared" si="319"/>
        <v>#N/A</v>
      </c>
      <c r="AS434" s="85" t="e">
        <f t="shared" si="320"/>
        <v>#N/A</v>
      </c>
      <c r="AT434" s="85" t="e">
        <f t="shared" si="321"/>
        <v>#N/A</v>
      </c>
      <c r="AU434" s="85" t="e">
        <f t="shared" si="330"/>
        <v>#VALUE!</v>
      </c>
      <c r="AV434" s="85" t="e">
        <f t="shared" si="331"/>
        <v>#VALUE!</v>
      </c>
      <c r="AW434" s="85" t="e">
        <f t="shared" si="332"/>
        <v>#VALUE!</v>
      </c>
      <c r="AX434" s="25" t="e">
        <f t="shared" si="333"/>
        <v>#VALUE!</v>
      </c>
      <c r="AY434" s="25">
        <f t="shared" si="294"/>
        <v>1.0169999999999999</v>
      </c>
      <c r="AZ434" s="55" t="e">
        <f t="shared" si="334"/>
        <v>#DIV/0!</v>
      </c>
    </row>
    <row r="435" spans="3:52">
      <c r="C435" s="4"/>
      <c r="D435" s="4"/>
      <c r="E435" s="4"/>
      <c r="F435" s="4"/>
      <c r="G435" s="55">
        <f t="shared" si="295"/>
        <v>-1.1208741258741391E-2</v>
      </c>
      <c r="H435" s="26"/>
      <c r="I435" s="25">
        <f>'Randament Mammo'!$I$18-4.5</f>
        <v>61.5</v>
      </c>
      <c r="J435" s="26"/>
      <c r="K435" s="25">
        <f t="shared" si="322"/>
        <v>0</v>
      </c>
      <c r="L435" s="25" t="e">
        <f>VLOOKUP(E435,'Tabele aux MGD'!B425:F435,IF(_CTF="Mo/Mo",2,IF(_CTF="Mo/Rh",3,IF(_CTF="Rh/Rh",4,5))),0)</f>
        <v>#N/A</v>
      </c>
      <c r="M435" s="25" t="e">
        <f t="shared" si="296"/>
        <v>#N/A</v>
      </c>
      <c r="N435" s="25" t="e">
        <f t="shared" si="297"/>
        <v>#N/A</v>
      </c>
      <c r="O435" s="25" t="e">
        <f t="shared" si="298"/>
        <v>#N/A</v>
      </c>
      <c r="P435" s="25" t="e">
        <f t="shared" si="299"/>
        <v>#N/A</v>
      </c>
      <c r="Q435" s="25" t="e">
        <f t="shared" si="300"/>
        <v>#N/A</v>
      </c>
      <c r="R435" s="25" t="e">
        <f t="shared" si="301"/>
        <v>#N/A</v>
      </c>
      <c r="S435" s="25" t="e">
        <f t="shared" si="302"/>
        <v>#N/A</v>
      </c>
      <c r="T435" s="25" t="e">
        <f t="shared" si="303"/>
        <v>#N/A</v>
      </c>
      <c r="U435" s="25" t="e">
        <f t="shared" si="323"/>
        <v>#VALUE!</v>
      </c>
      <c r="V435" s="25" t="e">
        <f t="shared" si="324"/>
        <v>#VALUE!</v>
      </c>
      <c r="W435" s="25" t="e">
        <f t="shared" si="325"/>
        <v>#VALUE!</v>
      </c>
      <c r="X435" s="26"/>
      <c r="Y435" s="85" t="e">
        <f t="shared" si="304"/>
        <v>#N/A</v>
      </c>
      <c r="Z435" s="85" t="e">
        <f t="shared" si="305"/>
        <v>#N/A</v>
      </c>
      <c r="AA435" s="85" t="e">
        <f t="shared" si="306"/>
        <v>#N/A</v>
      </c>
      <c r="AB435" s="85" t="e">
        <f t="shared" si="307"/>
        <v>#N/A</v>
      </c>
      <c r="AC435" s="85" t="e">
        <f t="shared" si="308"/>
        <v>#N/A</v>
      </c>
      <c r="AD435" s="85" t="e">
        <f t="shared" si="309"/>
        <v>#N/A</v>
      </c>
      <c r="AE435" s="85" t="e">
        <f t="shared" si="310"/>
        <v>#N/A</v>
      </c>
      <c r="AF435" s="85" t="e">
        <f t="shared" si="311"/>
        <v>#N/A</v>
      </c>
      <c r="AG435" s="85" t="e">
        <f t="shared" si="312"/>
        <v>#N/A</v>
      </c>
      <c r="AH435" s="85" t="e">
        <f t="shared" si="313"/>
        <v>#N/A</v>
      </c>
      <c r="AI435" s="85" t="e">
        <f t="shared" si="314"/>
        <v>#N/A</v>
      </c>
      <c r="AJ435" s="85" t="e">
        <f t="shared" si="315"/>
        <v>#N/A</v>
      </c>
      <c r="AK435" s="85" t="e">
        <f t="shared" si="326"/>
        <v>#VALUE!</v>
      </c>
      <c r="AL435" s="85" t="e">
        <f t="shared" si="327"/>
        <v>#VALUE!</v>
      </c>
      <c r="AM435" s="85" t="e">
        <f t="shared" si="328"/>
        <v>#VALUE!</v>
      </c>
      <c r="AN435" s="85" t="e">
        <f t="shared" si="329"/>
        <v>#N/A</v>
      </c>
      <c r="AO435" s="85" t="e">
        <f t="shared" si="316"/>
        <v>#N/A</v>
      </c>
      <c r="AP435" s="85" t="e">
        <f t="shared" si="317"/>
        <v>#N/A</v>
      </c>
      <c r="AQ435" s="85" t="e">
        <f t="shared" si="318"/>
        <v>#N/A</v>
      </c>
      <c r="AR435" s="85" t="e">
        <f t="shared" si="319"/>
        <v>#N/A</v>
      </c>
      <c r="AS435" s="85" t="e">
        <f t="shared" si="320"/>
        <v>#N/A</v>
      </c>
      <c r="AT435" s="85" t="e">
        <f t="shared" si="321"/>
        <v>#N/A</v>
      </c>
      <c r="AU435" s="85" t="e">
        <f t="shared" si="330"/>
        <v>#VALUE!</v>
      </c>
      <c r="AV435" s="85" t="e">
        <f t="shared" si="331"/>
        <v>#VALUE!</v>
      </c>
      <c r="AW435" s="85" t="e">
        <f t="shared" si="332"/>
        <v>#VALUE!</v>
      </c>
      <c r="AX435" s="25" t="e">
        <f t="shared" si="333"/>
        <v>#VALUE!</v>
      </c>
      <c r="AY435" s="25">
        <f t="shared" si="294"/>
        <v>1.0169999999999999</v>
      </c>
      <c r="AZ435" s="55" t="e">
        <f t="shared" si="334"/>
        <v>#DIV/0!</v>
      </c>
    </row>
    <row r="436" spans="3:52">
      <c r="C436" s="4"/>
      <c r="D436" s="4"/>
      <c r="E436" s="4"/>
      <c r="F436" s="4"/>
      <c r="G436" s="55">
        <f t="shared" si="295"/>
        <v>-1.1208741258741391E-2</v>
      </c>
      <c r="H436" s="26"/>
      <c r="I436" s="25">
        <f>'Randament Mammo'!$I$18-4.5</f>
        <v>61.5</v>
      </c>
      <c r="J436" s="26"/>
      <c r="K436" s="25">
        <f t="shared" si="322"/>
        <v>0</v>
      </c>
      <c r="L436" s="25" t="e">
        <f>VLOOKUP(E436,'Tabele aux MGD'!B426:F436,IF(_CTF="Mo/Mo",2,IF(_CTF="Mo/Rh",3,IF(_CTF="Rh/Rh",4,5))),0)</f>
        <v>#N/A</v>
      </c>
      <c r="M436" s="25" t="e">
        <f t="shared" si="296"/>
        <v>#N/A</v>
      </c>
      <c r="N436" s="25" t="e">
        <f t="shared" si="297"/>
        <v>#N/A</v>
      </c>
      <c r="O436" s="25" t="e">
        <f t="shared" si="298"/>
        <v>#N/A</v>
      </c>
      <c r="P436" s="25" t="e">
        <f t="shared" si="299"/>
        <v>#N/A</v>
      </c>
      <c r="Q436" s="25" t="e">
        <f t="shared" si="300"/>
        <v>#N/A</v>
      </c>
      <c r="R436" s="25" t="e">
        <f t="shared" si="301"/>
        <v>#N/A</v>
      </c>
      <c r="S436" s="25" t="e">
        <f t="shared" si="302"/>
        <v>#N/A</v>
      </c>
      <c r="T436" s="25" t="e">
        <f t="shared" si="303"/>
        <v>#N/A</v>
      </c>
      <c r="U436" s="25" t="e">
        <f t="shared" si="323"/>
        <v>#VALUE!</v>
      </c>
      <c r="V436" s="25" t="e">
        <f t="shared" si="324"/>
        <v>#VALUE!</v>
      </c>
      <c r="W436" s="25" t="e">
        <f t="shared" si="325"/>
        <v>#VALUE!</v>
      </c>
      <c r="X436" s="26"/>
      <c r="Y436" s="85" t="e">
        <f t="shared" si="304"/>
        <v>#N/A</v>
      </c>
      <c r="Z436" s="85" t="e">
        <f t="shared" si="305"/>
        <v>#N/A</v>
      </c>
      <c r="AA436" s="85" t="e">
        <f t="shared" si="306"/>
        <v>#N/A</v>
      </c>
      <c r="AB436" s="85" t="e">
        <f t="shared" si="307"/>
        <v>#N/A</v>
      </c>
      <c r="AC436" s="85" t="e">
        <f t="shared" si="308"/>
        <v>#N/A</v>
      </c>
      <c r="AD436" s="85" t="e">
        <f t="shared" si="309"/>
        <v>#N/A</v>
      </c>
      <c r="AE436" s="85" t="e">
        <f t="shared" si="310"/>
        <v>#N/A</v>
      </c>
      <c r="AF436" s="85" t="e">
        <f t="shared" si="311"/>
        <v>#N/A</v>
      </c>
      <c r="AG436" s="85" t="e">
        <f t="shared" si="312"/>
        <v>#N/A</v>
      </c>
      <c r="AH436" s="85" t="e">
        <f t="shared" si="313"/>
        <v>#N/A</v>
      </c>
      <c r="AI436" s="85" t="e">
        <f t="shared" si="314"/>
        <v>#N/A</v>
      </c>
      <c r="AJ436" s="85" t="e">
        <f t="shared" si="315"/>
        <v>#N/A</v>
      </c>
      <c r="AK436" s="85" t="e">
        <f t="shared" si="326"/>
        <v>#VALUE!</v>
      </c>
      <c r="AL436" s="85" t="e">
        <f t="shared" si="327"/>
        <v>#VALUE!</v>
      </c>
      <c r="AM436" s="85" t="e">
        <f t="shared" si="328"/>
        <v>#VALUE!</v>
      </c>
      <c r="AN436" s="85" t="e">
        <f t="shared" si="329"/>
        <v>#N/A</v>
      </c>
      <c r="AO436" s="85" t="e">
        <f t="shared" si="316"/>
        <v>#N/A</v>
      </c>
      <c r="AP436" s="85" t="e">
        <f t="shared" si="317"/>
        <v>#N/A</v>
      </c>
      <c r="AQ436" s="85" t="e">
        <f t="shared" si="318"/>
        <v>#N/A</v>
      </c>
      <c r="AR436" s="85" t="e">
        <f t="shared" si="319"/>
        <v>#N/A</v>
      </c>
      <c r="AS436" s="85" t="e">
        <f t="shared" si="320"/>
        <v>#N/A</v>
      </c>
      <c r="AT436" s="85" t="e">
        <f t="shared" si="321"/>
        <v>#N/A</v>
      </c>
      <c r="AU436" s="85" t="e">
        <f t="shared" si="330"/>
        <v>#VALUE!</v>
      </c>
      <c r="AV436" s="85" t="e">
        <f t="shared" si="331"/>
        <v>#VALUE!</v>
      </c>
      <c r="AW436" s="85" t="e">
        <f t="shared" si="332"/>
        <v>#VALUE!</v>
      </c>
      <c r="AX436" s="25" t="e">
        <f t="shared" si="333"/>
        <v>#VALUE!</v>
      </c>
      <c r="AY436" s="25">
        <f t="shared" si="294"/>
        <v>1.0169999999999999</v>
      </c>
      <c r="AZ436" s="55" t="e">
        <f t="shared" si="334"/>
        <v>#DIV/0!</v>
      </c>
    </row>
    <row r="437" spans="3:52">
      <c r="C437" s="4"/>
      <c r="D437" s="4"/>
      <c r="E437" s="4"/>
      <c r="F437" s="4"/>
      <c r="G437" s="55">
        <f t="shared" si="295"/>
        <v>-1.1208741258741391E-2</v>
      </c>
      <c r="H437" s="26"/>
      <c r="I437" s="25">
        <f>'Randament Mammo'!$I$18-4.5</f>
        <v>61.5</v>
      </c>
      <c r="J437" s="26"/>
      <c r="K437" s="25">
        <f t="shared" si="322"/>
        <v>0</v>
      </c>
      <c r="L437" s="25" t="e">
        <f>VLOOKUP(E437,'Tabele aux MGD'!B427:F437,IF(_CTF="Mo/Mo",2,IF(_CTF="Mo/Rh",3,IF(_CTF="Rh/Rh",4,5))),0)</f>
        <v>#N/A</v>
      </c>
      <c r="M437" s="25" t="e">
        <f t="shared" si="296"/>
        <v>#N/A</v>
      </c>
      <c r="N437" s="25" t="e">
        <f t="shared" si="297"/>
        <v>#N/A</v>
      </c>
      <c r="O437" s="25" t="e">
        <f t="shared" si="298"/>
        <v>#N/A</v>
      </c>
      <c r="P437" s="25" t="e">
        <f t="shared" si="299"/>
        <v>#N/A</v>
      </c>
      <c r="Q437" s="25" t="e">
        <f t="shared" si="300"/>
        <v>#N/A</v>
      </c>
      <c r="R437" s="25" t="e">
        <f t="shared" si="301"/>
        <v>#N/A</v>
      </c>
      <c r="S437" s="25" t="e">
        <f t="shared" si="302"/>
        <v>#N/A</v>
      </c>
      <c r="T437" s="25" t="e">
        <f t="shared" si="303"/>
        <v>#N/A</v>
      </c>
      <c r="U437" s="25" t="e">
        <f t="shared" si="323"/>
        <v>#VALUE!</v>
      </c>
      <c r="V437" s="25" t="e">
        <f t="shared" si="324"/>
        <v>#VALUE!</v>
      </c>
      <c r="W437" s="25" t="e">
        <f t="shared" si="325"/>
        <v>#VALUE!</v>
      </c>
      <c r="X437" s="26"/>
      <c r="Y437" s="85" t="e">
        <f t="shared" si="304"/>
        <v>#N/A</v>
      </c>
      <c r="Z437" s="85" t="e">
        <f t="shared" si="305"/>
        <v>#N/A</v>
      </c>
      <c r="AA437" s="85" t="e">
        <f t="shared" si="306"/>
        <v>#N/A</v>
      </c>
      <c r="AB437" s="85" t="e">
        <f t="shared" si="307"/>
        <v>#N/A</v>
      </c>
      <c r="AC437" s="85" t="e">
        <f t="shared" si="308"/>
        <v>#N/A</v>
      </c>
      <c r="AD437" s="85" t="e">
        <f t="shared" si="309"/>
        <v>#N/A</v>
      </c>
      <c r="AE437" s="85" t="e">
        <f t="shared" si="310"/>
        <v>#N/A</v>
      </c>
      <c r="AF437" s="85" t="e">
        <f t="shared" si="311"/>
        <v>#N/A</v>
      </c>
      <c r="AG437" s="85" t="e">
        <f t="shared" si="312"/>
        <v>#N/A</v>
      </c>
      <c r="AH437" s="85" t="e">
        <f t="shared" si="313"/>
        <v>#N/A</v>
      </c>
      <c r="AI437" s="85" t="e">
        <f t="shared" si="314"/>
        <v>#N/A</v>
      </c>
      <c r="AJ437" s="85" t="e">
        <f t="shared" si="315"/>
        <v>#N/A</v>
      </c>
      <c r="AK437" s="85" t="e">
        <f t="shared" si="326"/>
        <v>#VALUE!</v>
      </c>
      <c r="AL437" s="85" t="e">
        <f t="shared" si="327"/>
        <v>#VALUE!</v>
      </c>
      <c r="AM437" s="85" t="e">
        <f t="shared" si="328"/>
        <v>#VALUE!</v>
      </c>
      <c r="AN437" s="85" t="e">
        <f t="shared" si="329"/>
        <v>#N/A</v>
      </c>
      <c r="AO437" s="85" t="e">
        <f t="shared" si="316"/>
        <v>#N/A</v>
      </c>
      <c r="AP437" s="85" t="e">
        <f t="shared" si="317"/>
        <v>#N/A</v>
      </c>
      <c r="AQ437" s="85" t="e">
        <f t="shared" si="318"/>
        <v>#N/A</v>
      </c>
      <c r="AR437" s="85" t="e">
        <f t="shared" si="319"/>
        <v>#N/A</v>
      </c>
      <c r="AS437" s="85" t="e">
        <f t="shared" si="320"/>
        <v>#N/A</v>
      </c>
      <c r="AT437" s="85" t="e">
        <f t="shared" si="321"/>
        <v>#N/A</v>
      </c>
      <c r="AU437" s="85" t="e">
        <f t="shared" si="330"/>
        <v>#VALUE!</v>
      </c>
      <c r="AV437" s="85" t="e">
        <f t="shared" si="331"/>
        <v>#VALUE!</v>
      </c>
      <c r="AW437" s="85" t="e">
        <f t="shared" si="332"/>
        <v>#VALUE!</v>
      </c>
      <c r="AX437" s="25" t="e">
        <f t="shared" si="333"/>
        <v>#VALUE!</v>
      </c>
      <c r="AY437" s="25">
        <f t="shared" si="294"/>
        <v>1.0169999999999999</v>
      </c>
      <c r="AZ437" s="55" t="e">
        <f t="shared" si="334"/>
        <v>#DIV/0!</v>
      </c>
    </row>
    <row r="438" spans="3:52">
      <c r="C438" s="4"/>
      <c r="D438" s="4"/>
      <c r="E438" s="4"/>
      <c r="F438" s="4"/>
      <c r="G438" s="55">
        <f t="shared" si="295"/>
        <v>-1.1208741258741391E-2</v>
      </c>
      <c r="H438" s="26"/>
      <c r="I438" s="25">
        <f>'Randament Mammo'!$I$18-4.5</f>
        <v>61.5</v>
      </c>
      <c r="J438" s="26"/>
      <c r="K438" s="25">
        <f t="shared" si="322"/>
        <v>0</v>
      </c>
      <c r="L438" s="25" t="e">
        <f>VLOOKUP(E438,'Tabele aux MGD'!B428:F438,IF(_CTF="Mo/Mo",2,IF(_CTF="Mo/Rh",3,IF(_CTF="Rh/Rh",4,5))),0)</f>
        <v>#N/A</v>
      </c>
      <c r="M438" s="25" t="e">
        <f t="shared" si="296"/>
        <v>#N/A</v>
      </c>
      <c r="N438" s="25" t="e">
        <f t="shared" si="297"/>
        <v>#N/A</v>
      </c>
      <c r="O438" s="25" t="e">
        <f t="shared" si="298"/>
        <v>#N/A</v>
      </c>
      <c r="P438" s="25" t="e">
        <f t="shared" si="299"/>
        <v>#N/A</v>
      </c>
      <c r="Q438" s="25" t="e">
        <f t="shared" si="300"/>
        <v>#N/A</v>
      </c>
      <c r="R438" s="25" t="e">
        <f t="shared" si="301"/>
        <v>#N/A</v>
      </c>
      <c r="S438" s="25" t="e">
        <f t="shared" si="302"/>
        <v>#N/A</v>
      </c>
      <c r="T438" s="25" t="e">
        <f t="shared" si="303"/>
        <v>#N/A</v>
      </c>
      <c r="U438" s="25" t="e">
        <f t="shared" si="323"/>
        <v>#VALUE!</v>
      </c>
      <c r="V438" s="25" t="e">
        <f t="shared" si="324"/>
        <v>#VALUE!</v>
      </c>
      <c r="W438" s="25" t="e">
        <f t="shared" si="325"/>
        <v>#VALUE!</v>
      </c>
      <c r="X438" s="26"/>
      <c r="Y438" s="85" t="e">
        <f t="shared" si="304"/>
        <v>#N/A</v>
      </c>
      <c r="Z438" s="85" t="e">
        <f t="shared" si="305"/>
        <v>#N/A</v>
      </c>
      <c r="AA438" s="85" t="e">
        <f t="shared" si="306"/>
        <v>#N/A</v>
      </c>
      <c r="AB438" s="85" t="e">
        <f t="shared" si="307"/>
        <v>#N/A</v>
      </c>
      <c r="AC438" s="85" t="e">
        <f t="shared" si="308"/>
        <v>#N/A</v>
      </c>
      <c r="AD438" s="85" t="e">
        <f t="shared" si="309"/>
        <v>#N/A</v>
      </c>
      <c r="AE438" s="85" t="e">
        <f t="shared" si="310"/>
        <v>#N/A</v>
      </c>
      <c r="AF438" s="85" t="e">
        <f t="shared" si="311"/>
        <v>#N/A</v>
      </c>
      <c r="AG438" s="85" t="e">
        <f t="shared" si="312"/>
        <v>#N/A</v>
      </c>
      <c r="AH438" s="85" t="e">
        <f t="shared" si="313"/>
        <v>#N/A</v>
      </c>
      <c r="AI438" s="85" t="e">
        <f t="shared" si="314"/>
        <v>#N/A</v>
      </c>
      <c r="AJ438" s="85" t="e">
        <f t="shared" si="315"/>
        <v>#N/A</v>
      </c>
      <c r="AK438" s="85" t="e">
        <f t="shared" si="326"/>
        <v>#VALUE!</v>
      </c>
      <c r="AL438" s="85" t="e">
        <f t="shared" si="327"/>
        <v>#VALUE!</v>
      </c>
      <c r="AM438" s="85" t="e">
        <f t="shared" si="328"/>
        <v>#VALUE!</v>
      </c>
      <c r="AN438" s="85" t="e">
        <f t="shared" si="329"/>
        <v>#N/A</v>
      </c>
      <c r="AO438" s="85" t="e">
        <f t="shared" si="316"/>
        <v>#N/A</v>
      </c>
      <c r="AP438" s="85" t="e">
        <f t="shared" si="317"/>
        <v>#N/A</v>
      </c>
      <c r="AQ438" s="85" t="e">
        <f t="shared" si="318"/>
        <v>#N/A</v>
      </c>
      <c r="AR438" s="85" t="e">
        <f t="shared" si="319"/>
        <v>#N/A</v>
      </c>
      <c r="AS438" s="85" t="e">
        <f t="shared" si="320"/>
        <v>#N/A</v>
      </c>
      <c r="AT438" s="85" t="e">
        <f t="shared" si="321"/>
        <v>#N/A</v>
      </c>
      <c r="AU438" s="85" t="e">
        <f t="shared" si="330"/>
        <v>#VALUE!</v>
      </c>
      <c r="AV438" s="85" t="e">
        <f t="shared" si="331"/>
        <v>#VALUE!</v>
      </c>
      <c r="AW438" s="85" t="e">
        <f t="shared" si="332"/>
        <v>#VALUE!</v>
      </c>
      <c r="AX438" s="25" t="e">
        <f t="shared" si="333"/>
        <v>#VALUE!</v>
      </c>
      <c r="AY438" s="25">
        <f t="shared" si="294"/>
        <v>1.0169999999999999</v>
      </c>
      <c r="AZ438" s="55" t="e">
        <f t="shared" si="334"/>
        <v>#DIV/0!</v>
      </c>
    </row>
    <row r="439" spans="3:52">
      <c r="C439" s="4"/>
      <c r="D439" s="4"/>
      <c r="E439" s="4"/>
      <c r="F439" s="4"/>
      <c r="G439" s="55">
        <f t="shared" si="295"/>
        <v>-1.1208741258741391E-2</v>
      </c>
      <c r="H439" s="26"/>
      <c r="I439" s="25">
        <f>'Randament Mammo'!$I$18-4.5</f>
        <v>61.5</v>
      </c>
      <c r="J439" s="26"/>
      <c r="K439" s="25">
        <f t="shared" si="322"/>
        <v>0</v>
      </c>
      <c r="L439" s="25" t="e">
        <f>VLOOKUP(E439,'Tabele aux MGD'!B429:F439,IF(_CTF="Mo/Mo",2,IF(_CTF="Mo/Rh",3,IF(_CTF="Rh/Rh",4,5))),0)</f>
        <v>#N/A</v>
      </c>
      <c r="M439" s="25" t="e">
        <f t="shared" si="296"/>
        <v>#N/A</v>
      </c>
      <c r="N439" s="25" t="e">
        <f t="shared" si="297"/>
        <v>#N/A</v>
      </c>
      <c r="O439" s="25" t="e">
        <f t="shared" si="298"/>
        <v>#N/A</v>
      </c>
      <c r="P439" s="25" t="e">
        <f t="shared" si="299"/>
        <v>#N/A</v>
      </c>
      <c r="Q439" s="25" t="e">
        <f t="shared" si="300"/>
        <v>#N/A</v>
      </c>
      <c r="R439" s="25" t="e">
        <f t="shared" si="301"/>
        <v>#N/A</v>
      </c>
      <c r="S439" s="25" t="e">
        <f t="shared" si="302"/>
        <v>#N/A</v>
      </c>
      <c r="T439" s="25" t="e">
        <f t="shared" si="303"/>
        <v>#N/A</v>
      </c>
      <c r="U439" s="25" t="e">
        <f t="shared" si="323"/>
        <v>#VALUE!</v>
      </c>
      <c r="V439" s="25" t="e">
        <f t="shared" si="324"/>
        <v>#VALUE!</v>
      </c>
      <c r="W439" s="25" t="e">
        <f t="shared" si="325"/>
        <v>#VALUE!</v>
      </c>
      <c r="X439" s="26"/>
      <c r="Y439" s="85" t="e">
        <f t="shared" si="304"/>
        <v>#N/A</v>
      </c>
      <c r="Z439" s="85" t="e">
        <f t="shared" si="305"/>
        <v>#N/A</v>
      </c>
      <c r="AA439" s="85" t="e">
        <f t="shared" si="306"/>
        <v>#N/A</v>
      </c>
      <c r="AB439" s="85" t="e">
        <f t="shared" si="307"/>
        <v>#N/A</v>
      </c>
      <c r="AC439" s="85" t="e">
        <f t="shared" si="308"/>
        <v>#N/A</v>
      </c>
      <c r="AD439" s="85" t="e">
        <f t="shared" si="309"/>
        <v>#N/A</v>
      </c>
      <c r="AE439" s="85" t="e">
        <f t="shared" si="310"/>
        <v>#N/A</v>
      </c>
      <c r="AF439" s="85" t="e">
        <f t="shared" si="311"/>
        <v>#N/A</v>
      </c>
      <c r="AG439" s="85" t="e">
        <f t="shared" si="312"/>
        <v>#N/A</v>
      </c>
      <c r="AH439" s="85" t="e">
        <f t="shared" si="313"/>
        <v>#N/A</v>
      </c>
      <c r="AI439" s="85" t="e">
        <f t="shared" si="314"/>
        <v>#N/A</v>
      </c>
      <c r="AJ439" s="85" t="e">
        <f t="shared" si="315"/>
        <v>#N/A</v>
      </c>
      <c r="AK439" s="85" t="e">
        <f t="shared" si="326"/>
        <v>#VALUE!</v>
      </c>
      <c r="AL439" s="85" t="e">
        <f t="shared" si="327"/>
        <v>#VALUE!</v>
      </c>
      <c r="AM439" s="85" t="e">
        <f t="shared" si="328"/>
        <v>#VALUE!</v>
      </c>
      <c r="AN439" s="85" t="e">
        <f t="shared" si="329"/>
        <v>#N/A</v>
      </c>
      <c r="AO439" s="85" t="e">
        <f t="shared" si="316"/>
        <v>#N/A</v>
      </c>
      <c r="AP439" s="85" t="e">
        <f t="shared" si="317"/>
        <v>#N/A</v>
      </c>
      <c r="AQ439" s="85" t="e">
        <f t="shared" si="318"/>
        <v>#N/A</v>
      </c>
      <c r="AR439" s="85" t="e">
        <f t="shared" si="319"/>
        <v>#N/A</v>
      </c>
      <c r="AS439" s="85" t="e">
        <f t="shared" si="320"/>
        <v>#N/A</v>
      </c>
      <c r="AT439" s="85" t="e">
        <f t="shared" si="321"/>
        <v>#N/A</v>
      </c>
      <c r="AU439" s="85" t="e">
        <f t="shared" si="330"/>
        <v>#VALUE!</v>
      </c>
      <c r="AV439" s="85" t="e">
        <f t="shared" si="331"/>
        <v>#VALUE!</v>
      </c>
      <c r="AW439" s="85" t="e">
        <f t="shared" si="332"/>
        <v>#VALUE!</v>
      </c>
      <c r="AX439" s="25" t="e">
        <f t="shared" si="333"/>
        <v>#VALUE!</v>
      </c>
      <c r="AY439" s="25">
        <f t="shared" si="294"/>
        <v>1.0169999999999999</v>
      </c>
      <c r="AZ439" s="55" t="e">
        <f t="shared" si="334"/>
        <v>#DIV/0!</v>
      </c>
    </row>
    <row r="440" spans="3:52">
      <c r="C440" s="4"/>
      <c r="D440" s="4"/>
      <c r="E440" s="4"/>
      <c r="F440" s="4"/>
      <c r="G440" s="55">
        <f t="shared" si="295"/>
        <v>-1.1208741258741391E-2</v>
      </c>
      <c r="H440" s="26"/>
      <c r="I440" s="25">
        <f>'Randament Mammo'!$I$18-4.5</f>
        <v>61.5</v>
      </c>
      <c r="J440" s="26"/>
      <c r="K440" s="25">
        <f t="shared" si="322"/>
        <v>0</v>
      </c>
      <c r="L440" s="25" t="e">
        <f>VLOOKUP(E440,'Tabele aux MGD'!B430:F440,IF(_CTF="Mo/Mo",2,IF(_CTF="Mo/Rh",3,IF(_CTF="Rh/Rh",4,5))),0)</f>
        <v>#N/A</v>
      </c>
      <c r="M440" s="25" t="e">
        <f t="shared" si="296"/>
        <v>#N/A</v>
      </c>
      <c r="N440" s="25" t="e">
        <f t="shared" si="297"/>
        <v>#N/A</v>
      </c>
      <c r="O440" s="25" t="e">
        <f t="shared" si="298"/>
        <v>#N/A</v>
      </c>
      <c r="P440" s="25" t="e">
        <f t="shared" si="299"/>
        <v>#N/A</v>
      </c>
      <c r="Q440" s="25" t="e">
        <f t="shared" si="300"/>
        <v>#N/A</v>
      </c>
      <c r="R440" s="25" t="e">
        <f t="shared" si="301"/>
        <v>#N/A</v>
      </c>
      <c r="S440" s="25" t="e">
        <f t="shared" si="302"/>
        <v>#N/A</v>
      </c>
      <c r="T440" s="25" t="e">
        <f t="shared" si="303"/>
        <v>#N/A</v>
      </c>
      <c r="U440" s="25" t="e">
        <f t="shared" si="323"/>
        <v>#VALUE!</v>
      </c>
      <c r="V440" s="25" t="e">
        <f t="shared" si="324"/>
        <v>#VALUE!</v>
      </c>
      <c r="W440" s="25" t="e">
        <f t="shared" si="325"/>
        <v>#VALUE!</v>
      </c>
      <c r="X440" s="26"/>
      <c r="Y440" s="85" t="e">
        <f t="shared" si="304"/>
        <v>#N/A</v>
      </c>
      <c r="Z440" s="85" t="e">
        <f t="shared" si="305"/>
        <v>#N/A</v>
      </c>
      <c r="AA440" s="85" t="e">
        <f t="shared" si="306"/>
        <v>#N/A</v>
      </c>
      <c r="AB440" s="85" t="e">
        <f t="shared" si="307"/>
        <v>#N/A</v>
      </c>
      <c r="AC440" s="85" t="e">
        <f t="shared" si="308"/>
        <v>#N/A</v>
      </c>
      <c r="AD440" s="85" t="e">
        <f t="shared" si="309"/>
        <v>#N/A</v>
      </c>
      <c r="AE440" s="85" t="e">
        <f t="shared" si="310"/>
        <v>#N/A</v>
      </c>
      <c r="AF440" s="85" t="e">
        <f t="shared" si="311"/>
        <v>#N/A</v>
      </c>
      <c r="AG440" s="85" t="e">
        <f t="shared" si="312"/>
        <v>#N/A</v>
      </c>
      <c r="AH440" s="85" t="e">
        <f t="shared" si="313"/>
        <v>#N/A</v>
      </c>
      <c r="AI440" s="85" t="e">
        <f t="shared" si="314"/>
        <v>#N/A</v>
      </c>
      <c r="AJ440" s="85" t="e">
        <f t="shared" si="315"/>
        <v>#N/A</v>
      </c>
      <c r="AK440" s="85" t="e">
        <f t="shared" si="326"/>
        <v>#VALUE!</v>
      </c>
      <c r="AL440" s="85" t="e">
        <f t="shared" si="327"/>
        <v>#VALUE!</v>
      </c>
      <c r="AM440" s="85" t="e">
        <f t="shared" si="328"/>
        <v>#VALUE!</v>
      </c>
      <c r="AN440" s="85" t="e">
        <f t="shared" si="329"/>
        <v>#N/A</v>
      </c>
      <c r="AO440" s="85" t="e">
        <f t="shared" si="316"/>
        <v>#N/A</v>
      </c>
      <c r="AP440" s="85" t="e">
        <f t="shared" si="317"/>
        <v>#N/A</v>
      </c>
      <c r="AQ440" s="85" t="e">
        <f t="shared" si="318"/>
        <v>#N/A</v>
      </c>
      <c r="AR440" s="85" t="e">
        <f t="shared" si="319"/>
        <v>#N/A</v>
      </c>
      <c r="AS440" s="85" t="e">
        <f t="shared" si="320"/>
        <v>#N/A</v>
      </c>
      <c r="AT440" s="85" t="e">
        <f t="shared" si="321"/>
        <v>#N/A</v>
      </c>
      <c r="AU440" s="85" t="e">
        <f t="shared" si="330"/>
        <v>#VALUE!</v>
      </c>
      <c r="AV440" s="85" t="e">
        <f t="shared" si="331"/>
        <v>#VALUE!</v>
      </c>
      <c r="AW440" s="85" t="e">
        <f t="shared" si="332"/>
        <v>#VALUE!</v>
      </c>
      <c r="AX440" s="25" t="e">
        <f t="shared" si="333"/>
        <v>#VALUE!</v>
      </c>
      <c r="AY440" s="25">
        <f t="shared" si="294"/>
        <v>1.0169999999999999</v>
      </c>
      <c r="AZ440" s="55" t="e">
        <f t="shared" si="334"/>
        <v>#DIV/0!</v>
      </c>
    </row>
    <row r="441" spans="3:52">
      <c r="C441" s="4"/>
      <c r="D441" s="4"/>
      <c r="E441" s="4"/>
      <c r="F441" s="4"/>
      <c r="G441" s="55">
        <f t="shared" si="295"/>
        <v>-1.1208741258741391E-2</v>
      </c>
      <c r="H441" s="26"/>
      <c r="I441" s="25">
        <f>'Randament Mammo'!$I$18-4.5</f>
        <v>61.5</v>
      </c>
      <c r="J441" s="26"/>
      <c r="K441" s="25">
        <f t="shared" si="322"/>
        <v>0</v>
      </c>
      <c r="L441" s="25" t="e">
        <f>VLOOKUP(E441,'Tabele aux MGD'!B431:F441,IF(_CTF="Mo/Mo",2,IF(_CTF="Mo/Rh",3,IF(_CTF="Rh/Rh",4,5))),0)</f>
        <v>#N/A</v>
      </c>
      <c r="M441" s="25" t="e">
        <f t="shared" si="296"/>
        <v>#N/A</v>
      </c>
      <c r="N441" s="25" t="e">
        <f t="shared" si="297"/>
        <v>#N/A</v>
      </c>
      <c r="O441" s="25" t="e">
        <f t="shared" si="298"/>
        <v>#N/A</v>
      </c>
      <c r="P441" s="25" t="e">
        <f t="shared" si="299"/>
        <v>#N/A</v>
      </c>
      <c r="Q441" s="25" t="e">
        <f t="shared" si="300"/>
        <v>#N/A</v>
      </c>
      <c r="R441" s="25" t="e">
        <f t="shared" si="301"/>
        <v>#N/A</v>
      </c>
      <c r="S441" s="25" t="e">
        <f t="shared" si="302"/>
        <v>#N/A</v>
      </c>
      <c r="T441" s="25" t="e">
        <f t="shared" si="303"/>
        <v>#N/A</v>
      </c>
      <c r="U441" s="25" t="e">
        <f t="shared" si="323"/>
        <v>#VALUE!</v>
      </c>
      <c r="V441" s="25" t="e">
        <f t="shared" si="324"/>
        <v>#VALUE!</v>
      </c>
      <c r="W441" s="25" t="e">
        <f t="shared" si="325"/>
        <v>#VALUE!</v>
      </c>
      <c r="X441" s="26"/>
      <c r="Y441" s="85" t="e">
        <f t="shared" si="304"/>
        <v>#N/A</v>
      </c>
      <c r="Z441" s="85" t="e">
        <f t="shared" si="305"/>
        <v>#N/A</v>
      </c>
      <c r="AA441" s="85" t="e">
        <f t="shared" si="306"/>
        <v>#N/A</v>
      </c>
      <c r="AB441" s="85" t="e">
        <f t="shared" si="307"/>
        <v>#N/A</v>
      </c>
      <c r="AC441" s="85" t="e">
        <f t="shared" si="308"/>
        <v>#N/A</v>
      </c>
      <c r="AD441" s="85" t="e">
        <f t="shared" si="309"/>
        <v>#N/A</v>
      </c>
      <c r="AE441" s="85" t="e">
        <f t="shared" si="310"/>
        <v>#N/A</v>
      </c>
      <c r="AF441" s="85" t="e">
        <f t="shared" si="311"/>
        <v>#N/A</v>
      </c>
      <c r="AG441" s="85" t="e">
        <f t="shared" si="312"/>
        <v>#N/A</v>
      </c>
      <c r="AH441" s="85" t="e">
        <f t="shared" si="313"/>
        <v>#N/A</v>
      </c>
      <c r="AI441" s="85" t="e">
        <f t="shared" si="314"/>
        <v>#N/A</v>
      </c>
      <c r="AJ441" s="85" t="e">
        <f t="shared" si="315"/>
        <v>#N/A</v>
      </c>
      <c r="AK441" s="85" t="e">
        <f t="shared" si="326"/>
        <v>#VALUE!</v>
      </c>
      <c r="AL441" s="85" t="e">
        <f t="shared" si="327"/>
        <v>#VALUE!</v>
      </c>
      <c r="AM441" s="85" t="e">
        <f t="shared" si="328"/>
        <v>#VALUE!</v>
      </c>
      <c r="AN441" s="85" t="e">
        <f t="shared" si="329"/>
        <v>#N/A</v>
      </c>
      <c r="AO441" s="85" t="e">
        <f t="shared" si="316"/>
        <v>#N/A</v>
      </c>
      <c r="AP441" s="85" t="e">
        <f t="shared" si="317"/>
        <v>#N/A</v>
      </c>
      <c r="AQ441" s="85" t="e">
        <f t="shared" si="318"/>
        <v>#N/A</v>
      </c>
      <c r="AR441" s="85" t="e">
        <f t="shared" si="319"/>
        <v>#N/A</v>
      </c>
      <c r="AS441" s="85" t="e">
        <f t="shared" si="320"/>
        <v>#N/A</v>
      </c>
      <c r="AT441" s="85" t="e">
        <f t="shared" si="321"/>
        <v>#N/A</v>
      </c>
      <c r="AU441" s="85" t="e">
        <f t="shared" si="330"/>
        <v>#VALUE!</v>
      </c>
      <c r="AV441" s="85" t="e">
        <f t="shared" si="331"/>
        <v>#VALUE!</v>
      </c>
      <c r="AW441" s="85" t="e">
        <f t="shared" si="332"/>
        <v>#VALUE!</v>
      </c>
      <c r="AX441" s="25" t="e">
        <f t="shared" si="333"/>
        <v>#VALUE!</v>
      </c>
      <c r="AY441" s="25">
        <f t="shared" si="294"/>
        <v>1.0169999999999999</v>
      </c>
      <c r="AZ441" s="55" t="e">
        <f t="shared" si="334"/>
        <v>#DIV/0!</v>
      </c>
    </row>
    <row r="442" spans="3:52">
      <c r="C442" s="4"/>
      <c r="D442" s="4"/>
      <c r="E442" s="4"/>
      <c r="F442" s="4"/>
      <c r="G442" s="55">
        <f t="shared" si="295"/>
        <v>-1.1208741258741391E-2</v>
      </c>
      <c r="H442" s="26"/>
      <c r="I442" s="25">
        <f>'Randament Mammo'!$I$18-4.5</f>
        <v>61.5</v>
      </c>
      <c r="J442" s="26"/>
      <c r="K442" s="25">
        <f t="shared" si="322"/>
        <v>0</v>
      </c>
      <c r="L442" s="25" t="e">
        <f>VLOOKUP(E442,'Tabele aux MGD'!B432:F442,IF(_CTF="Mo/Mo",2,IF(_CTF="Mo/Rh",3,IF(_CTF="Rh/Rh",4,5))),0)</f>
        <v>#N/A</v>
      </c>
      <c r="M442" s="25" t="e">
        <f t="shared" si="296"/>
        <v>#N/A</v>
      </c>
      <c r="N442" s="25" t="e">
        <f t="shared" si="297"/>
        <v>#N/A</v>
      </c>
      <c r="O442" s="25" t="e">
        <f t="shared" si="298"/>
        <v>#N/A</v>
      </c>
      <c r="P442" s="25" t="e">
        <f t="shared" si="299"/>
        <v>#N/A</v>
      </c>
      <c r="Q442" s="25" t="e">
        <f t="shared" si="300"/>
        <v>#N/A</v>
      </c>
      <c r="R442" s="25" t="e">
        <f t="shared" si="301"/>
        <v>#N/A</v>
      </c>
      <c r="S442" s="25" t="e">
        <f t="shared" si="302"/>
        <v>#N/A</v>
      </c>
      <c r="T442" s="25" t="e">
        <f t="shared" si="303"/>
        <v>#N/A</v>
      </c>
      <c r="U442" s="25" t="e">
        <f t="shared" si="323"/>
        <v>#VALUE!</v>
      </c>
      <c r="V442" s="25" t="e">
        <f t="shared" si="324"/>
        <v>#VALUE!</v>
      </c>
      <c r="W442" s="25" t="e">
        <f t="shared" si="325"/>
        <v>#VALUE!</v>
      </c>
      <c r="X442" s="26"/>
      <c r="Y442" s="85" t="e">
        <f t="shared" si="304"/>
        <v>#N/A</v>
      </c>
      <c r="Z442" s="85" t="e">
        <f t="shared" si="305"/>
        <v>#N/A</v>
      </c>
      <c r="AA442" s="85" t="e">
        <f t="shared" si="306"/>
        <v>#N/A</v>
      </c>
      <c r="AB442" s="85" t="e">
        <f t="shared" si="307"/>
        <v>#N/A</v>
      </c>
      <c r="AC442" s="85" t="e">
        <f t="shared" si="308"/>
        <v>#N/A</v>
      </c>
      <c r="AD442" s="85" t="e">
        <f t="shared" si="309"/>
        <v>#N/A</v>
      </c>
      <c r="AE442" s="85" t="e">
        <f t="shared" si="310"/>
        <v>#N/A</v>
      </c>
      <c r="AF442" s="85" t="e">
        <f t="shared" si="311"/>
        <v>#N/A</v>
      </c>
      <c r="AG442" s="85" t="e">
        <f t="shared" si="312"/>
        <v>#N/A</v>
      </c>
      <c r="AH442" s="85" t="e">
        <f t="shared" si="313"/>
        <v>#N/A</v>
      </c>
      <c r="AI442" s="85" t="e">
        <f t="shared" si="314"/>
        <v>#N/A</v>
      </c>
      <c r="AJ442" s="85" t="e">
        <f t="shared" si="315"/>
        <v>#N/A</v>
      </c>
      <c r="AK442" s="85" t="e">
        <f t="shared" si="326"/>
        <v>#VALUE!</v>
      </c>
      <c r="AL442" s="85" t="e">
        <f t="shared" si="327"/>
        <v>#VALUE!</v>
      </c>
      <c r="AM442" s="85" t="e">
        <f t="shared" si="328"/>
        <v>#VALUE!</v>
      </c>
      <c r="AN442" s="85" t="e">
        <f t="shared" si="329"/>
        <v>#N/A</v>
      </c>
      <c r="AO442" s="85" t="e">
        <f t="shared" si="316"/>
        <v>#N/A</v>
      </c>
      <c r="AP442" s="85" t="e">
        <f t="shared" si="317"/>
        <v>#N/A</v>
      </c>
      <c r="AQ442" s="85" t="e">
        <f t="shared" si="318"/>
        <v>#N/A</v>
      </c>
      <c r="AR442" s="85" t="e">
        <f t="shared" si="319"/>
        <v>#N/A</v>
      </c>
      <c r="AS442" s="85" t="e">
        <f t="shared" si="320"/>
        <v>#N/A</v>
      </c>
      <c r="AT442" s="85" t="e">
        <f t="shared" si="321"/>
        <v>#N/A</v>
      </c>
      <c r="AU442" s="85" t="e">
        <f t="shared" si="330"/>
        <v>#VALUE!</v>
      </c>
      <c r="AV442" s="85" t="e">
        <f t="shared" si="331"/>
        <v>#VALUE!</v>
      </c>
      <c r="AW442" s="85" t="e">
        <f t="shared" si="332"/>
        <v>#VALUE!</v>
      </c>
      <c r="AX442" s="25" t="e">
        <f t="shared" si="333"/>
        <v>#VALUE!</v>
      </c>
      <c r="AY442" s="25">
        <f t="shared" si="294"/>
        <v>1.0169999999999999</v>
      </c>
      <c r="AZ442" s="55" t="e">
        <f t="shared" si="334"/>
        <v>#DIV/0!</v>
      </c>
    </row>
    <row r="443" spans="3:52">
      <c r="C443" s="4"/>
      <c r="D443" s="4"/>
      <c r="E443" s="4"/>
      <c r="F443" s="4"/>
      <c r="G443" s="55">
        <f t="shared" si="295"/>
        <v>-1.1208741258741391E-2</v>
      </c>
      <c r="H443" s="26"/>
      <c r="I443" s="25">
        <f>'Randament Mammo'!$I$18-4.5</f>
        <v>61.5</v>
      </c>
      <c r="J443" s="26"/>
      <c r="K443" s="25">
        <f t="shared" si="322"/>
        <v>0</v>
      </c>
      <c r="L443" s="25" t="e">
        <f>VLOOKUP(E443,'Tabele aux MGD'!B433:F443,IF(_CTF="Mo/Mo",2,IF(_CTF="Mo/Rh",3,IF(_CTF="Rh/Rh",4,5))),0)</f>
        <v>#N/A</v>
      </c>
      <c r="M443" s="25" t="e">
        <f t="shared" si="296"/>
        <v>#N/A</v>
      </c>
      <c r="N443" s="25" t="e">
        <f t="shared" si="297"/>
        <v>#N/A</v>
      </c>
      <c r="O443" s="25" t="e">
        <f t="shared" si="298"/>
        <v>#N/A</v>
      </c>
      <c r="P443" s="25" t="e">
        <f t="shared" si="299"/>
        <v>#N/A</v>
      </c>
      <c r="Q443" s="25" t="e">
        <f t="shared" si="300"/>
        <v>#N/A</v>
      </c>
      <c r="R443" s="25" t="e">
        <f t="shared" si="301"/>
        <v>#N/A</v>
      </c>
      <c r="S443" s="25" t="e">
        <f t="shared" si="302"/>
        <v>#N/A</v>
      </c>
      <c r="T443" s="25" t="e">
        <f t="shared" si="303"/>
        <v>#N/A</v>
      </c>
      <c r="U443" s="25" t="e">
        <f t="shared" si="323"/>
        <v>#VALUE!</v>
      </c>
      <c r="V443" s="25" t="e">
        <f t="shared" si="324"/>
        <v>#VALUE!</v>
      </c>
      <c r="W443" s="25" t="e">
        <f t="shared" si="325"/>
        <v>#VALUE!</v>
      </c>
      <c r="X443" s="26"/>
      <c r="Y443" s="85" t="e">
        <f t="shared" si="304"/>
        <v>#N/A</v>
      </c>
      <c r="Z443" s="85" t="e">
        <f t="shared" si="305"/>
        <v>#N/A</v>
      </c>
      <c r="AA443" s="85" t="e">
        <f t="shared" si="306"/>
        <v>#N/A</v>
      </c>
      <c r="AB443" s="85" t="e">
        <f t="shared" si="307"/>
        <v>#N/A</v>
      </c>
      <c r="AC443" s="85" t="e">
        <f t="shared" si="308"/>
        <v>#N/A</v>
      </c>
      <c r="AD443" s="85" t="e">
        <f t="shared" si="309"/>
        <v>#N/A</v>
      </c>
      <c r="AE443" s="85" t="e">
        <f t="shared" si="310"/>
        <v>#N/A</v>
      </c>
      <c r="AF443" s="85" t="e">
        <f t="shared" si="311"/>
        <v>#N/A</v>
      </c>
      <c r="AG443" s="85" t="e">
        <f t="shared" si="312"/>
        <v>#N/A</v>
      </c>
      <c r="AH443" s="85" t="e">
        <f t="shared" si="313"/>
        <v>#N/A</v>
      </c>
      <c r="AI443" s="85" t="e">
        <f t="shared" si="314"/>
        <v>#N/A</v>
      </c>
      <c r="AJ443" s="85" t="e">
        <f t="shared" si="315"/>
        <v>#N/A</v>
      </c>
      <c r="AK443" s="85" t="e">
        <f t="shared" si="326"/>
        <v>#VALUE!</v>
      </c>
      <c r="AL443" s="85" t="e">
        <f t="shared" si="327"/>
        <v>#VALUE!</v>
      </c>
      <c r="AM443" s="85" t="e">
        <f t="shared" si="328"/>
        <v>#VALUE!</v>
      </c>
      <c r="AN443" s="85" t="e">
        <f t="shared" si="329"/>
        <v>#N/A</v>
      </c>
      <c r="AO443" s="85" t="e">
        <f t="shared" si="316"/>
        <v>#N/A</v>
      </c>
      <c r="AP443" s="85" t="e">
        <f t="shared" si="317"/>
        <v>#N/A</v>
      </c>
      <c r="AQ443" s="85" t="e">
        <f t="shared" si="318"/>
        <v>#N/A</v>
      </c>
      <c r="AR443" s="85" t="e">
        <f t="shared" si="319"/>
        <v>#N/A</v>
      </c>
      <c r="AS443" s="85" t="e">
        <f t="shared" si="320"/>
        <v>#N/A</v>
      </c>
      <c r="AT443" s="85" t="e">
        <f t="shared" si="321"/>
        <v>#N/A</v>
      </c>
      <c r="AU443" s="85" t="e">
        <f t="shared" si="330"/>
        <v>#VALUE!</v>
      </c>
      <c r="AV443" s="85" t="e">
        <f t="shared" si="331"/>
        <v>#VALUE!</v>
      </c>
      <c r="AW443" s="85" t="e">
        <f t="shared" si="332"/>
        <v>#VALUE!</v>
      </c>
      <c r="AX443" s="25" t="e">
        <f t="shared" si="333"/>
        <v>#VALUE!</v>
      </c>
      <c r="AY443" s="25">
        <f t="shared" si="294"/>
        <v>1.0169999999999999</v>
      </c>
      <c r="AZ443" s="55" t="e">
        <f t="shared" si="334"/>
        <v>#DIV/0!</v>
      </c>
    </row>
    <row r="444" spans="3:52">
      <c r="C444" s="4"/>
      <c r="D444" s="4"/>
      <c r="E444" s="4"/>
      <c r="F444" s="4"/>
      <c r="G444" s="55">
        <f t="shared" si="295"/>
        <v>-1.1208741258741391E-2</v>
      </c>
      <c r="H444" s="26"/>
      <c r="I444" s="25">
        <f>'Randament Mammo'!$I$18-4.5</f>
        <v>61.5</v>
      </c>
      <c r="J444" s="26"/>
      <c r="K444" s="25">
        <f t="shared" si="322"/>
        <v>0</v>
      </c>
      <c r="L444" s="25" t="e">
        <f>VLOOKUP(E444,'Tabele aux MGD'!B434:F444,IF(_CTF="Mo/Mo",2,IF(_CTF="Mo/Rh",3,IF(_CTF="Rh/Rh",4,5))),0)</f>
        <v>#N/A</v>
      </c>
      <c r="M444" s="25" t="e">
        <f t="shared" si="296"/>
        <v>#N/A</v>
      </c>
      <c r="N444" s="25" t="e">
        <f t="shared" si="297"/>
        <v>#N/A</v>
      </c>
      <c r="O444" s="25" t="e">
        <f t="shared" si="298"/>
        <v>#N/A</v>
      </c>
      <c r="P444" s="25" t="e">
        <f t="shared" si="299"/>
        <v>#N/A</v>
      </c>
      <c r="Q444" s="25" t="e">
        <f t="shared" si="300"/>
        <v>#N/A</v>
      </c>
      <c r="R444" s="25" t="e">
        <f t="shared" si="301"/>
        <v>#N/A</v>
      </c>
      <c r="S444" s="25" t="e">
        <f t="shared" si="302"/>
        <v>#N/A</v>
      </c>
      <c r="T444" s="25" t="e">
        <f t="shared" si="303"/>
        <v>#N/A</v>
      </c>
      <c r="U444" s="25" t="e">
        <f t="shared" si="323"/>
        <v>#VALUE!</v>
      </c>
      <c r="V444" s="25" t="e">
        <f t="shared" si="324"/>
        <v>#VALUE!</v>
      </c>
      <c r="W444" s="25" t="e">
        <f t="shared" si="325"/>
        <v>#VALUE!</v>
      </c>
      <c r="X444" s="26"/>
      <c r="Y444" s="85" t="e">
        <f t="shared" si="304"/>
        <v>#N/A</v>
      </c>
      <c r="Z444" s="85" t="e">
        <f t="shared" si="305"/>
        <v>#N/A</v>
      </c>
      <c r="AA444" s="85" t="e">
        <f t="shared" si="306"/>
        <v>#N/A</v>
      </c>
      <c r="AB444" s="85" t="e">
        <f t="shared" si="307"/>
        <v>#N/A</v>
      </c>
      <c r="AC444" s="85" t="e">
        <f t="shared" si="308"/>
        <v>#N/A</v>
      </c>
      <c r="AD444" s="85" t="e">
        <f t="shared" si="309"/>
        <v>#N/A</v>
      </c>
      <c r="AE444" s="85" t="e">
        <f t="shared" si="310"/>
        <v>#N/A</v>
      </c>
      <c r="AF444" s="85" t="e">
        <f t="shared" si="311"/>
        <v>#N/A</v>
      </c>
      <c r="AG444" s="85" t="e">
        <f t="shared" si="312"/>
        <v>#N/A</v>
      </c>
      <c r="AH444" s="85" t="e">
        <f t="shared" si="313"/>
        <v>#N/A</v>
      </c>
      <c r="AI444" s="85" t="e">
        <f t="shared" si="314"/>
        <v>#N/A</v>
      </c>
      <c r="AJ444" s="85" t="e">
        <f t="shared" si="315"/>
        <v>#N/A</v>
      </c>
      <c r="AK444" s="85" t="e">
        <f t="shared" si="326"/>
        <v>#VALUE!</v>
      </c>
      <c r="AL444" s="85" t="e">
        <f t="shared" si="327"/>
        <v>#VALUE!</v>
      </c>
      <c r="AM444" s="85" t="e">
        <f t="shared" si="328"/>
        <v>#VALUE!</v>
      </c>
      <c r="AN444" s="85" t="e">
        <f t="shared" si="329"/>
        <v>#N/A</v>
      </c>
      <c r="AO444" s="85" t="e">
        <f t="shared" si="316"/>
        <v>#N/A</v>
      </c>
      <c r="AP444" s="85" t="e">
        <f t="shared" si="317"/>
        <v>#N/A</v>
      </c>
      <c r="AQ444" s="85" t="e">
        <f t="shared" si="318"/>
        <v>#N/A</v>
      </c>
      <c r="AR444" s="85" t="e">
        <f t="shared" si="319"/>
        <v>#N/A</v>
      </c>
      <c r="AS444" s="85" t="e">
        <f t="shared" si="320"/>
        <v>#N/A</v>
      </c>
      <c r="AT444" s="85" t="e">
        <f t="shared" si="321"/>
        <v>#N/A</v>
      </c>
      <c r="AU444" s="85" t="e">
        <f t="shared" si="330"/>
        <v>#VALUE!</v>
      </c>
      <c r="AV444" s="85" t="e">
        <f t="shared" si="331"/>
        <v>#VALUE!</v>
      </c>
      <c r="AW444" s="85" t="e">
        <f t="shared" si="332"/>
        <v>#VALUE!</v>
      </c>
      <c r="AX444" s="25" t="e">
        <f t="shared" si="333"/>
        <v>#VALUE!</v>
      </c>
      <c r="AY444" s="25">
        <f t="shared" si="294"/>
        <v>1.0169999999999999</v>
      </c>
      <c r="AZ444" s="55" t="e">
        <f t="shared" si="334"/>
        <v>#DIV/0!</v>
      </c>
    </row>
    <row r="445" spans="3:52">
      <c r="C445" s="4"/>
      <c r="D445" s="4"/>
      <c r="E445" s="4"/>
      <c r="F445" s="4"/>
      <c r="G445" s="55">
        <f t="shared" si="295"/>
        <v>-1.1208741258741391E-2</v>
      </c>
      <c r="H445" s="26"/>
      <c r="I445" s="25">
        <f>'Randament Mammo'!$I$18-4.5</f>
        <v>61.5</v>
      </c>
      <c r="J445" s="26"/>
      <c r="K445" s="25">
        <f t="shared" si="322"/>
        <v>0</v>
      </c>
      <c r="L445" s="25" t="e">
        <f>VLOOKUP(E445,'Tabele aux MGD'!B435:F445,IF(_CTF="Mo/Mo",2,IF(_CTF="Mo/Rh",3,IF(_CTF="Rh/Rh",4,5))),0)</f>
        <v>#N/A</v>
      </c>
      <c r="M445" s="25" t="e">
        <f t="shared" si="296"/>
        <v>#N/A</v>
      </c>
      <c r="N445" s="25" t="e">
        <f t="shared" si="297"/>
        <v>#N/A</v>
      </c>
      <c r="O445" s="25" t="e">
        <f t="shared" si="298"/>
        <v>#N/A</v>
      </c>
      <c r="P445" s="25" t="e">
        <f t="shared" si="299"/>
        <v>#N/A</v>
      </c>
      <c r="Q445" s="25" t="e">
        <f t="shared" si="300"/>
        <v>#N/A</v>
      </c>
      <c r="R445" s="25" t="e">
        <f t="shared" si="301"/>
        <v>#N/A</v>
      </c>
      <c r="S445" s="25" t="e">
        <f t="shared" si="302"/>
        <v>#N/A</v>
      </c>
      <c r="T445" s="25" t="e">
        <f t="shared" si="303"/>
        <v>#N/A</v>
      </c>
      <c r="U445" s="25" t="e">
        <f t="shared" si="323"/>
        <v>#VALUE!</v>
      </c>
      <c r="V445" s="25" t="e">
        <f t="shared" si="324"/>
        <v>#VALUE!</v>
      </c>
      <c r="W445" s="25" t="e">
        <f t="shared" si="325"/>
        <v>#VALUE!</v>
      </c>
      <c r="X445" s="26"/>
      <c r="Y445" s="85" t="e">
        <f t="shared" si="304"/>
        <v>#N/A</v>
      </c>
      <c r="Z445" s="85" t="e">
        <f t="shared" si="305"/>
        <v>#N/A</v>
      </c>
      <c r="AA445" s="85" t="e">
        <f t="shared" si="306"/>
        <v>#N/A</v>
      </c>
      <c r="AB445" s="85" t="e">
        <f t="shared" si="307"/>
        <v>#N/A</v>
      </c>
      <c r="AC445" s="85" t="e">
        <f t="shared" si="308"/>
        <v>#N/A</v>
      </c>
      <c r="AD445" s="85" t="e">
        <f t="shared" si="309"/>
        <v>#N/A</v>
      </c>
      <c r="AE445" s="85" t="e">
        <f t="shared" si="310"/>
        <v>#N/A</v>
      </c>
      <c r="AF445" s="85" t="e">
        <f t="shared" si="311"/>
        <v>#N/A</v>
      </c>
      <c r="AG445" s="85" t="e">
        <f t="shared" si="312"/>
        <v>#N/A</v>
      </c>
      <c r="AH445" s="85" t="e">
        <f t="shared" si="313"/>
        <v>#N/A</v>
      </c>
      <c r="AI445" s="85" t="e">
        <f t="shared" si="314"/>
        <v>#N/A</v>
      </c>
      <c r="AJ445" s="85" t="e">
        <f t="shared" si="315"/>
        <v>#N/A</v>
      </c>
      <c r="AK445" s="85" t="e">
        <f t="shared" si="326"/>
        <v>#VALUE!</v>
      </c>
      <c r="AL445" s="85" t="e">
        <f t="shared" si="327"/>
        <v>#VALUE!</v>
      </c>
      <c r="AM445" s="85" t="e">
        <f t="shared" si="328"/>
        <v>#VALUE!</v>
      </c>
      <c r="AN445" s="85" t="e">
        <f t="shared" si="329"/>
        <v>#N/A</v>
      </c>
      <c r="AO445" s="85" t="e">
        <f t="shared" si="316"/>
        <v>#N/A</v>
      </c>
      <c r="AP445" s="85" t="e">
        <f t="shared" si="317"/>
        <v>#N/A</v>
      </c>
      <c r="AQ445" s="85" t="e">
        <f t="shared" si="318"/>
        <v>#N/A</v>
      </c>
      <c r="AR445" s="85" t="e">
        <f t="shared" si="319"/>
        <v>#N/A</v>
      </c>
      <c r="AS445" s="85" t="e">
        <f t="shared" si="320"/>
        <v>#N/A</v>
      </c>
      <c r="AT445" s="85" t="e">
        <f t="shared" si="321"/>
        <v>#N/A</v>
      </c>
      <c r="AU445" s="85" t="e">
        <f t="shared" si="330"/>
        <v>#VALUE!</v>
      </c>
      <c r="AV445" s="85" t="e">
        <f t="shared" si="331"/>
        <v>#VALUE!</v>
      </c>
      <c r="AW445" s="85" t="e">
        <f t="shared" si="332"/>
        <v>#VALUE!</v>
      </c>
      <c r="AX445" s="25" t="e">
        <f t="shared" si="333"/>
        <v>#VALUE!</v>
      </c>
      <c r="AY445" s="25">
        <f t="shared" si="294"/>
        <v>1.0169999999999999</v>
      </c>
      <c r="AZ445" s="55" t="e">
        <f t="shared" si="334"/>
        <v>#DIV/0!</v>
      </c>
    </row>
    <row r="446" spans="3:52">
      <c r="C446" s="4"/>
      <c r="D446" s="4"/>
      <c r="E446" s="4"/>
      <c r="F446" s="4"/>
      <c r="G446" s="55">
        <f t="shared" si="295"/>
        <v>-1.1208741258741391E-2</v>
      </c>
      <c r="H446" s="26"/>
      <c r="I446" s="25">
        <f>'Randament Mammo'!$I$18-4.5</f>
        <v>61.5</v>
      </c>
      <c r="J446" s="26"/>
      <c r="K446" s="25">
        <f t="shared" si="322"/>
        <v>0</v>
      </c>
      <c r="L446" s="25" t="e">
        <f>VLOOKUP(E446,'Tabele aux MGD'!B436:F446,IF(_CTF="Mo/Mo",2,IF(_CTF="Mo/Rh",3,IF(_CTF="Rh/Rh",4,5))),0)</f>
        <v>#N/A</v>
      </c>
      <c r="M446" s="25" t="e">
        <f t="shared" si="296"/>
        <v>#N/A</v>
      </c>
      <c r="N446" s="25" t="e">
        <f t="shared" si="297"/>
        <v>#N/A</v>
      </c>
      <c r="O446" s="25" t="e">
        <f t="shared" si="298"/>
        <v>#N/A</v>
      </c>
      <c r="P446" s="25" t="e">
        <f t="shared" si="299"/>
        <v>#N/A</v>
      </c>
      <c r="Q446" s="25" t="e">
        <f t="shared" si="300"/>
        <v>#N/A</v>
      </c>
      <c r="R446" s="25" t="e">
        <f t="shared" si="301"/>
        <v>#N/A</v>
      </c>
      <c r="S446" s="25" t="e">
        <f t="shared" si="302"/>
        <v>#N/A</v>
      </c>
      <c r="T446" s="25" t="e">
        <f t="shared" si="303"/>
        <v>#N/A</v>
      </c>
      <c r="U446" s="25" t="e">
        <f t="shared" si="323"/>
        <v>#VALUE!</v>
      </c>
      <c r="V446" s="25" t="e">
        <f t="shared" si="324"/>
        <v>#VALUE!</v>
      </c>
      <c r="W446" s="25" t="e">
        <f t="shared" si="325"/>
        <v>#VALUE!</v>
      </c>
      <c r="X446" s="26"/>
      <c r="Y446" s="85" t="e">
        <f t="shared" si="304"/>
        <v>#N/A</v>
      </c>
      <c r="Z446" s="85" t="e">
        <f t="shared" si="305"/>
        <v>#N/A</v>
      </c>
      <c r="AA446" s="85" t="e">
        <f t="shared" si="306"/>
        <v>#N/A</v>
      </c>
      <c r="AB446" s="85" t="e">
        <f t="shared" si="307"/>
        <v>#N/A</v>
      </c>
      <c r="AC446" s="85" t="e">
        <f t="shared" si="308"/>
        <v>#N/A</v>
      </c>
      <c r="AD446" s="85" t="e">
        <f t="shared" si="309"/>
        <v>#N/A</v>
      </c>
      <c r="AE446" s="85" t="e">
        <f t="shared" si="310"/>
        <v>#N/A</v>
      </c>
      <c r="AF446" s="85" t="e">
        <f t="shared" si="311"/>
        <v>#N/A</v>
      </c>
      <c r="AG446" s="85" t="e">
        <f t="shared" si="312"/>
        <v>#N/A</v>
      </c>
      <c r="AH446" s="85" t="e">
        <f t="shared" si="313"/>
        <v>#N/A</v>
      </c>
      <c r="AI446" s="85" t="e">
        <f t="shared" si="314"/>
        <v>#N/A</v>
      </c>
      <c r="AJ446" s="85" t="e">
        <f t="shared" si="315"/>
        <v>#N/A</v>
      </c>
      <c r="AK446" s="85" t="e">
        <f t="shared" si="326"/>
        <v>#VALUE!</v>
      </c>
      <c r="AL446" s="85" t="e">
        <f t="shared" si="327"/>
        <v>#VALUE!</v>
      </c>
      <c r="AM446" s="85" t="e">
        <f t="shared" si="328"/>
        <v>#VALUE!</v>
      </c>
      <c r="AN446" s="85" t="e">
        <f t="shared" si="329"/>
        <v>#N/A</v>
      </c>
      <c r="AO446" s="85" t="e">
        <f t="shared" si="316"/>
        <v>#N/A</v>
      </c>
      <c r="AP446" s="85" t="e">
        <f t="shared" si="317"/>
        <v>#N/A</v>
      </c>
      <c r="AQ446" s="85" t="e">
        <f t="shared" si="318"/>
        <v>#N/A</v>
      </c>
      <c r="AR446" s="85" t="e">
        <f t="shared" si="319"/>
        <v>#N/A</v>
      </c>
      <c r="AS446" s="85" t="e">
        <f t="shared" si="320"/>
        <v>#N/A</v>
      </c>
      <c r="AT446" s="85" t="e">
        <f t="shared" si="321"/>
        <v>#N/A</v>
      </c>
      <c r="AU446" s="85" t="e">
        <f t="shared" si="330"/>
        <v>#VALUE!</v>
      </c>
      <c r="AV446" s="85" t="e">
        <f t="shared" si="331"/>
        <v>#VALUE!</v>
      </c>
      <c r="AW446" s="85" t="e">
        <f t="shared" si="332"/>
        <v>#VALUE!</v>
      </c>
      <c r="AX446" s="25" t="e">
        <f t="shared" si="333"/>
        <v>#VALUE!</v>
      </c>
      <c r="AY446" s="25">
        <f t="shared" si="294"/>
        <v>1.0169999999999999</v>
      </c>
      <c r="AZ446" s="55" t="e">
        <f t="shared" si="334"/>
        <v>#DIV/0!</v>
      </c>
    </row>
    <row r="447" spans="3:52">
      <c r="C447" s="4"/>
      <c r="D447" s="4"/>
      <c r="E447" s="4"/>
      <c r="F447" s="4"/>
      <c r="G447" s="55">
        <f t="shared" si="295"/>
        <v>-1.1208741258741391E-2</v>
      </c>
      <c r="H447" s="26"/>
      <c r="I447" s="25">
        <f>'Randament Mammo'!$I$18-4.5</f>
        <v>61.5</v>
      </c>
      <c r="J447" s="26"/>
      <c r="K447" s="25">
        <f t="shared" si="322"/>
        <v>0</v>
      </c>
      <c r="L447" s="25" t="e">
        <f>VLOOKUP(E447,'Tabele aux MGD'!B437:F447,IF(_CTF="Mo/Mo",2,IF(_CTF="Mo/Rh",3,IF(_CTF="Rh/Rh",4,5))),0)</f>
        <v>#N/A</v>
      </c>
      <c r="M447" s="25" t="e">
        <f t="shared" si="296"/>
        <v>#N/A</v>
      </c>
      <c r="N447" s="25" t="e">
        <f t="shared" si="297"/>
        <v>#N/A</v>
      </c>
      <c r="O447" s="25" t="e">
        <f t="shared" si="298"/>
        <v>#N/A</v>
      </c>
      <c r="P447" s="25" t="e">
        <f t="shared" si="299"/>
        <v>#N/A</v>
      </c>
      <c r="Q447" s="25" t="e">
        <f t="shared" si="300"/>
        <v>#N/A</v>
      </c>
      <c r="R447" s="25" t="e">
        <f t="shared" si="301"/>
        <v>#N/A</v>
      </c>
      <c r="S447" s="25" t="e">
        <f t="shared" si="302"/>
        <v>#N/A</v>
      </c>
      <c r="T447" s="25" t="e">
        <f t="shared" si="303"/>
        <v>#N/A</v>
      </c>
      <c r="U447" s="25" t="e">
        <f t="shared" si="323"/>
        <v>#VALUE!</v>
      </c>
      <c r="V447" s="25" t="e">
        <f t="shared" si="324"/>
        <v>#VALUE!</v>
      </c>
      <c r="W447" s="25" t="e">
        <f t="shared" si="325"/>
        <v>#VALUE!</v>
      </c>
      <c r="X447" s="26"/>
      <c r="Y447" s="85" t="e">
        <f t="shared" si="304"/>
        <v>#N/A</v>
      </c>
      <c r="Z447" s="85" t="e">
        <f t="shared" si="305"/>
        <v>#N/A</v>
      </c>
      <c r="AA447" s="85" t="e">
        <f t="shared" si="306"/>
        <v>#N/A</v>
      </c>
      <c r="AB447" s="85" t="e">
        <f t="shared" si="307"/>
        <v>#N/A</v>
      </c>
      <c r="AC447" s="85" t="e">
        <f t="shared" si="308"/>
        <v>#N/A</v>
      </c>
      <c r="AD447" s="85" t="e">
        <f t="shared" si="309"/>
        <v>#N/A</v>
      </c>
      <c r="AE447" s="85" t="e">
        <f t="shared" si="310"/>
        <v>#N/A</v>
      </c>
      <c r="AF447" s="85" t="e">
        <f t="shared" si="311"/>
        <v>#N/A</v>
      </c>
      <c r="AG447" s="85" t="e">
        <f t="shared" si="312"/>
        <v>#N/A</v>
      </c>
      <c r="AH447" s="85" t="e">
        <f t="shared" si="313"/>
        <v>#N/A</v>
      </c>
      <c r="AI447" s="85" t="e">
        <f t="shared" si="314"/>
        <v>#N/A</v>
      </c>
      <c r="AJ447" s="85" t="e">
        <f t="shared" si="315"/>
        <v>#N/A</v>
      </c>
      <c r="AK447" s="85" t="e">
        <f t="shared" si="326"/>
        <v>#VALUE!</v>
      </c>
      <c r="AL447" s="85" t="e">
        <f t="shared" si="327"/>
        <v>#VALUE!</v>
      </c>
      <c r="AM447" s="85" t="e">
        <f t="shared" si="328"/>
        <v>#VALUE!</v>
      </c>
      <c r="AN447" s="85" t="e">
        <f t="shared" si="329"/>
        <v>#N/A</v>
      </c>
      <c r="AO447" s="85" t="e">
        <f t="shared" si="316"/>
        <v>#N/A</v>
      </c>
      <c r="AP447" s="85" t="e">
        <f t="shared" si="317"/>
        <v>#N/A</v>
      </c>
      <c r="AQ447" s="85" t="e">
        <f t="shared" si="318"/>
        <v>#N/A</v>
      </c>
      <c r="AR447" s="85" t="e">
        <f t="shared" si="319"/>
        <v>#N/A</v>
      </c>
      <c r="AS447" s="85" t="e">
        <f t="shared" si="320"/>
        <v>#N/A</v>
      </c>
      <c r="AT447" s="85" t="e">
        <f t="shared" si="321"/>
        <v>#N/A</v>
      </c>
      <c r="AU447" s="85" t="e">
        <f t="shared" si="330"/>
        <v>#VALUE!</v>
      </c>
      <c r="AV447" s="85" t="e">
        <f t="shared" si="331"/>
        <v>#VALUE!</v>
      </c>
      <c r="AW447" s="85" t="e">
        <f t="shared" si="332"/>
        <v>#VALUE!</v>
      </c>
      <c r="AX447" s="25" t="e">
        <f t="shared" si="333"/>
        <v>#VALUE!</v>
      </c>
      <c r="AY447" s="25">
        <f t="shared" si="294"/>
        <v>1.0169999999999999</v>
      </c>
      <c r="AZ447" s="55" t="e">
        <f t="shared" si="334"/>
        <v>#DIV/0!</v>
      </c>
    </row>
    <row r="448" spans="3:52">
      <c r="C448" s="4"/>
      <c r="D448" s="4"/>
      <c r="E448" s="4"/>
      <c r="F448" s="4"/>
      <c r="G448" s="55">
        <f t="shared" si="295"/>
        <v>-1.1208741258741391E-2</v>
      </c>
      <c r="H448" s="26"/>
      <c r="I448" s="25">
        <f>'Randament Mammo'!$I$18-4.5</f>
        <v>61.5</v>
      </c>
      <c r="J448" s="26"/>
      <c r="K448" s="25">
        <f t="shared" si="322"/>
        <v>0</v>
      </c>
      <c r="L448" s="25" t="e">
        <f>VLOOKUP(E448,'Tabele aux MGD'!B438:F448,IF(_CTF="Mo/Mo",2,IF(_CTF="Mo/Rh",3,IF(_CTF="Rh/Rh",4,5))),0)</f>
        <v>#N/A</v>
      </c>
      <c r="M448" s="25" t="e">
        <f t="shared" si="296"/>
        <v>#N/A</v>
      </c>
      <c r="N448" s="25" t="e">
        <f t="shared" si="297"/>
        <v>#N/A</v>
      </c>
      <c r="O448" s="25" t="e">
        <f t="shared" si="298"/>
        <v>#N/A</v>
      </c>
      <c r="P448" s="25" t="e">
        <f t="shared" si="299"/>
        <v>#N/A</v>
      </c>
      <c r="Q448" s="25" t="e">
        <f t="shared" si="300"/>
        <v>#N/A</v>
      </c>
      <c r="R448" s="25" t="e">
        <f t="shared" si="301"/>
        <v>#N/A</v>
      </c>
      <c r="S448" s="25" t="e">
        <f t="shared" si="302"/>
        <v>#N/A</v>
      </c>
      <c r="T448" s="25" t="e">
        <f t="shared" si="303"/>
        <v>#N/A</v>
      </c>
      <c r="U448" s="25" t="e">
        <f t="shared" si="323"/>
        <v>#VALUE!</v>
      </c>
      <c r="V448" s="25" t="e">
        <f t="shared" si="324"/>
        <v>#VALUE!</v>
      </c>
      <c r="W448" s="25" t="e">
        <f t="shared" si="325"/>
        <v>#VALUE!</v>
      </c>
      <c r="X448" s="26"/>
      <c r="Y448" s="85" t="e">
        <f t="shared" si="304"/>
        <v>#N/A</v>
      </c>
      <c r="Z448" s="85" t="e">
        <f t="shared" si="305"/>
        <v>#N/A</v>
      </c>
      <c r="AA448" s="85" t="e">
        <f t="shared" si="306"/>
        <v>#N/A</v>
      </c>
      <c r="AB448" s="85" t="e">
        <f t="shared" si="307"/>
        <v>#N/A</v>
      </c>
      <c r="AC448" s="85" t="e">
        <f t="shared" si="308"/>
        <v>#N/A</v>
      </c>
      <c r="AD448" s="85" t="e">
        <f t="shared" si="309"/>
        <v>#N/A</v>
      </c>
      <c r="AE448" s="85" t="e">
        <f t="shared" si="310"/>
        <v>#N/A</v>
      </c>
      <c r="AF448" s="85" t="e">
        <f t="shared" si="311"/>
        <v>#N/A</v>
      </c>
      <c r="AG448" s="85" t="e">
        <f t="shared" si="312"/>
        <v>#N/A</v>
      </c>
      <c r="AH448" s="85" t="e">
        <f t="shared" si="313"/>
        <v>#N/A</v>
      </c>
      <c r="AI448" s="85" t="e">
        <f t="shared" si="314"/>
        <v>#N/A</v>
      </c>
      <c r="AJ448" s="85" t="e">
        <f t="shared" si="315"/>
        <v>#N/A</v>
      </c>
      <c r="AK448" s="85" t="e">
        <f t="shared" si="326"/>
        <v>#VALUE!</v>
      </c>
      <c r="AL448" s="85" t="e">
        <f t="shared" si="327"/>
        <v>#VALUE!</v>
      </c>
      <c r="AM448" s="85" t="e">
        <f t="shared" si="328"/>
        <v>#VALUE!</v>
      </c>
      <c r="AN448" s="85" t="e">
        <f t="shared" si="329"/>
        <v>#N/A</v>
      </c>
      <c r="AO448" s="85" t="e">
        <f t="shared" si="316"/>
        <v>#N/A</v>
      </c>
      <c r="AP448" s="85" t="e">
        <f t="shared" si="317"/>
        <v>#N/A</v>
      </c>
      <c r="AQ448" s="85" t="e">
        <f t="shared" si="318"/>
        <v>#N/A</v>
      </c>
      <c r="AR448" s="85" t="e">
        <f t="shared" si="319"/>
        <v>#N/A</v>
      </c>
      <c r="AS448" s="85" t="e">
        <f t="shared" si="320"/>
        <v>#N/A</v>
      </c>
      <c r="AT448" s="85" t="e">
        <f t="shared" si="321"/>
        <v>#N/A</v>
      </c>
      <c r="AU448" s="85" t="e">
        <f t="shared" si="330"/>
        <v>#VALUE!</v>
      </c>
      <c r="AV448" s="85" t="e">
        <f t="shared" si="331"/>
        <v>#VALUE!</v>
      </c>
      <c r="AW448" s="85" t="e">
        <f t="shared" si="332"/>
        <v>#VALUE!</v>
      </c>
      <c r="AX448" s="25" t="e">
        <f t="shared" si="333"/>
        <v>#VALUE!</v>
      </c>
      <c r="AY448" s="25">
        <f t="shared" si="294"/>
        <v>1.0169999999999999</v>
      </c>
      <c r="AZ448" s="55" t="e">
        <f t="shared" si="334"/>
        <v>#DIV/0!</v>
      </c>
    </row>
    <row r="449" spans="3:52">
      <c r="C449" s="4"/>
      <c r="D449" s="4"/>
      <c r="E449" s="4"/>
      <c r="F449" s="4"/>
      <c r="G449" s="55">
        <f t="shared" si="295"/>
        <v>-1.1208741258741391E-2</v>
      </c>
      <c r="H449" s="26"/>
      <c r="I449" s="25">
        <f>'Randament Mammo'!$I$18-4.5</f>
        <v>61.5</v>
      </c>
      <c r="J449" s="26"/>
      <c r="K449" s="25">
        <f t="shared" si="322"/>
        <v>0</v>
      </c>
      <c r="L449" s="25" t="e">
        <f>VLOOKUP(E449,'Tabele aux MGD'!B439:F449,IF(_CTF="Mo/Mo",2,IF(_CTF="Mo/Rh",3,IF(_CTF="Rh/Rh",4,5))),0)</f>
        <v>#N/A</v>
      </c>
      <c r="M449" s="25" t="e">
        <f t="shared" si="296"/>
        <v>#N/A</v>
      </c>
      <c r="N449" s="25" t="e">
        <f t="shared" si="297"/>
        <v>#N/A</v>
      </c>
      <c r="O449" s="25" t="e">
        <f t="shared" si="298"/>
        <v>#N/A</v>
      </c>
      <c r="P449" s="25" t="e">
        <f t="shared" si="299"/>
        <v>#N/A</v>
      </c>
      <c r="Q449" s="25" t="e">
        <f t="shared" si="300"/>
        <v>#N/A</v>
      </c>
      <c r="R449" s="25" t="e">
        <f t="shared" si="301"/>
        <v>#N/A</v>
      </c>
      <c r="S449" s="25" t="e">
        <f t="shared" si="302"/>
        <v>#N/A</v>
      </c>
      <c r="T449" s="25" t="e">
        <f t="shared" si="303"/>
        <v>#N/A</v>
      </c>
      <c r="U449" s="25" t="e">
        <f t="shared" si="323"/>
        <v>#VALUE!</v>
      </c>
      <c r="V449" s="25" t="e">
        <f t="shared" si="324"/>
        <v>#VALUE!</v>
      </c>
      <c r="W449" s="25" t="e">
        <f t="shared" si="325"/>
        <v>#VALUE!</v>
      </c>
      <c r="X449" s="26"/>
      <c r="Y449" s="85" t="e">
        <f t="shared" si="304"/>
        <v>#N/A</v>
      </c>
      <c r="Z449" s="85" t="e">
        <f t="shared" si="305"/>
        <v>#N/A</v>
      </c>
      <c r="AA449" s="85" t="e">
        <f t="shared" si="306"/>
        <v>#N/A</v>
      </c>
      <c r="AB449" s="85" t="e">
        <f t="shared" si="307"/>
        <v>#N/A</v>
      </c>
      <c r="AC449" s="85" t="e">
        <f t="shared" si="308"/>
        <v>#N/A</v>
      </c>
      <c r="AD449" s="85" t="e">
        <f t="shared" si="309"/>
        <v>#N/A</v>
      </c>
      <c r="AE449" s="85" t="e">
        <f t="shared" si="310"/>
        <v>#N/A</v>
      </c>
      <c r="AF449" s="85" t="e">
        <f t="shared" si="311"/>
        <v>#N/A</v>
      </c>
      <c r="AG449" s="85" t="e">
        <f t="shared" si="312"/>
        <v>#N/A</v>
      </c>
      <c r="AH449" s="85" t="e">
        <f t="shared" si="313"/>
        <v>#N/A</v>
      </c>
      <c r="AI449" s="85" t="e">
        <f t="shared" si="314"/>
        <v>#N/A</v>
      </c>
      <c r="AJ449" s="85" t="e">
        <f t="shared" si="315"/>
        <v>#N/A</v>
      </c>
      <c r="AK449" s="85" t="e">
        <f t="shared" si="326"/>
        <v>#VALUE!</v>
      </c>
      <c r="AL449" s="85" t="e">
        <f t="shared" si="327"/>
        <v>#VALUE!</v>
      </c>
      <c r="AM449" s="85" t="e">
        <f t="shared" si="328"/>
        <v>#VALUE!</v>
      </c>
      <c r="AN449" s="85" t="e">
        <f t="shared" si="329"/>
        <v>#N/A</v>
      </c>
      <c r="AO449" s="85" t="e">
        <f t="shared" si="316"/>
        <v>#N/A</v>
      </c>
      <c r="AP449" s="85" t="e">
        <f t="shared" si="317"/>
        <v>#N/A</v>
      </c>
      <c r="AQ449" s="85" t="e">
        <f t="shared" si="318"/>
        <v>#N/A</v>
      </c>
      <c r="AR449" s="85" t="e">
        <f t="shared" si="319"/>
        <v>#N/A</v>
      </c>
      <c r="AS449" s="85" t="e">
        <f t="shared" si="320"/>
        <v>#N/A</v>
      </c>
      <c r="AT449" s="85" t="e">
        <f t="shared" si="321"/>
        <v>#N/A</v>
      </c>
      <c r="AU449" s="85" t="e">
        <f t="shared" si="330"/>
        <v>#VALUE!</v>
      </c>
      <c r="AV449" s="85" t="e">
        <f t="shared" si="331"/>
        <v>#VALUE!</v>
      </c>
      <c r="AW449" s="85" t="e">
        <f t="shared" si="332"/>
        <v>#VALUE!</v>
      </c>
      <c r="AX449" s="25" t="e">
        <f t="shared" si="333"/>
        <v>#VALUE!</v>
      </c>
      <c r="AY449" s="25">
        <f t="shared" si="294"/>
        <v>1.0169999999999999</v>
      </c>
      <c r="AZ449" s="55" t="e">
        <f t="shared" si="334"/>
        <v>#DIV/0!</v>
      </c>
    </row>
    <row r="450" spans="3:52">
      <c r="C450" s="4"/>
      <c r="D450" s="4"/>
      <c r="E450" s="4"/>
      <c r="F450" s="4"/>
      <c r="G450" s="55">
        <f t="shared" si="295"/>
        <v>-1.1208741258741391E-2</v>
      </c>
      <c r="H450" s="26"/>
      <c r="I450" s="25">
        <f>'Randament Mammo'!$I$18-4.5</f>
        <v>61.5</v>
      </c>
      <c r="J450" s="26"/>
      <c r="K450" s="25">
        <f t="shared" si="322"/>
        <v>0</v>
      </c>
      <c r="L450" s="25" t="e">
        <f>VLOOKUP(E450,'Tabele aux MGD'!B440:F450,IF(_CTF="Mo/Mo",2,IF(_CTF="Mo/Rh",3,IF(_CTF="Rh/Rh",4,5))),0)</f>
        <v>#N/A</v>
      </c>
      <c r="M450" s="25" t="e">
        <f t="shared" si="296"/>
        <v>#N/A</v>
      </c>
      <c r="N450" s="25" t="e">
        <f t="shared" si="297"/>
        <v>#N/A</v>
      </c>
      <c r="O450" s="25" t="e">
        <f t="shared" si="298"/>
        <v>#N/A</v>
      </c>
      <c r="P450" s="25" t="e">
        <f t="shared" si="299"/>
        <v>#N/A</v>
      </c>
      <c r="Q450" s="25" t="e">
        <f t="shared" si="300"/>
        <v>#N/A</v>
      </c>
      <c r="R450" s="25" t="e">
        <f t="shared" si="301"/>
        <v>#N/A</v>
      </c>
      <c r="S450" s="25" t="e">
        <f t="shared" si="302"/>
        <v>#N/A</v>
      </c>
      <c r="T450" s="25" t="e">
        <f t="shared" si="303"/>
        <v>#N/A</v>
      </c>
      <c r="U450" s="25" t="e">
        <f t="shared" si="323"/>
        <v>#VALUE!</v>
      </c>
      <c r="V450" s="25" t="e">
        <f t="shared" si="324"/>
        <v>#VALUE!</v>
      </c>
      <c r="W450" s="25" t="e">
        <f t="shared" si="325"/>
        <v>#VALUE!</v>
      </c>
      <c r="X450" s="26"/>
      <c r="Y450" s="85" t="e">
        <f t="shared" si="304"/>
        <v>#N/A</v>
      </c>
      <c r="Z450" s="85" t="e">
        <f t="shared" si="305"/>
        <v>#N/A</v>
      </c>
      <c r="AA450" s="85" t="e">
        <f t="shared" si="306"/>
        <v>#N/A</v>
      </c>
      <c r="AB450" s="85" t="e">
        <f t="shared" si="307"/>
        <v>#N/A</v>
      </c>
      <c r="AC450" s="85" t="e">
        <f t="shared" si="308"/>
        <v>#N/A</v>
      </c>
      <c r="AD450" s="85" t="e">
        <f t="shared" si="309"/>
        <v>#N/A</v>
      </c>
      <c r="AE450" s="85" t="e">
        <f t="shared" si="310"/>
        <v>#N/A</v>
      </c>
      <c r="AF450" s="85" t="e">
        <f t="shared" si="311"/>
        <v>#N/A</v>
      </c>
      <c r="AG450" s="85" t="e">
        <f t="shared" si="312"/>
        <v>#N/A</v>
      </c>
      <c r="AH450" s="85" t="e">
        <f t="shared" si="313"/>
        <v>#N/A</v>
      </c>
      <c r="AI450" s="85" t="e">
        <f t="shared" si="314"/>
        <v>#N/A</v>
      </c>
      <c r="AJ450" s="85" t="e">
        <f t="shared" si="315"/>
        <v>#N/A</v>
      </c>
      <c r="AK450" s="85" t="e">
        <f t="shared" si="326"/>
        <v>#VALUE!</v>
      </c>
      <c r="AL450" s="85" t="e">
        <f t="shared" si="327"/>
        <v>#VALUE!</v>
      </c>
      <c r="AM450" s="85" t="e">
        <f t="shared" si="328"/>
        <v>#VALUE!</v>
      </c>
      <c r="AN450" s="85" t="e">
        <f t="shared" si="329"/>
        <v>#N/A</v>
      </c>
      <c r="AO450" s="85" t="e">
        <f t="shared" si="316"/>
        <v>#N/A</v>
      </c>
      <c r="AP450" s="85" t="e">
        <f t="shared" si="317"/>
        <v>#N/A</v>
      </c>
      <c r="AQ450" s="85" t="e">
        <f t="shared" si="318"/>
        <v>#N/A</v>
      </c>
      <c r="AR450" s="85" t="e">
        <f t="shared" si="319"/>
        <v>#N/A</v>
      </c>
      <c r="AS450" s="85" t="e">
        <f t="shared" si="320"/>
        <v>#N/A</v>
      </c>
      <c r="AT450" s="85" t="e">
        <f t="shared" si="321"/>
        <v>#N/A</v>
      </c>
      <c r="AU450" s="85" t="e">
        <f t="shared" si="330"/>
        <v>#VALUE!</v>
      </c>
      <c r="AV450" s="85" t="e">
        <f t="shared" si="331"/>
        <v>#VALUE!</v>
      </c>
      <c r="AW450" s="85" t="e">
        <f t="shared" si="332"/>
        <v>#VALUE!</v>
      </c>
      <c r="AX450" s="25" t="e">
        <f t="shared" si="333"/>
        <v>#VALUE!</v>
      </c>
      <c r="AY450" s="25">
        <f t="shared" si="294"/>
        <v>1.0169999999999999</v>
      </c>
      <c r="AZ450" s="55" t="e">
        <f t="shared" si="334"/>
        <v>#DIV/0!</v>
      </c>
    </row>
    <row r="451" spans="3:52">
      <c r="C451" s="4"/>
      <c r="D451" s="4"/>
      <c r="E451" s="4"/>
      <c r="F451" s="4"/>
      <c r="G451" s="55">
        <f t="shared" si="295"/>
        <v>-1.1208741258741391E-2</v>
      </c>
      <c r="H451" s="26"/>
      <c r="I451" s="25">
        <f>'Randament Mammo'!$I$18-4.5</f>
        <v>61.5</v>
      </c>
      <c r="J451" s="26"/>
      <c r="K451" s="25">
        <f t="shared" si="322"/>
        <v>0</v>
      </c>
      <c r="L451" s="25" t="e">
        <f>VLOOKUP(E451,'Tabele aux MGD'!B441:F451,IF(_CTF="Mo/Mo",2,IF(_CTF="Mo/Rh",3,IF(_CTF="Rh/Rh",4,5))),0)</f>
        <v>#N/A</v>
      </c>
      <c r="M451" s="25" t="e">
        <f t="shared" si="296"/>
        <v>#N/A</v>
      </c>
      <c r="N451" s="25" t="e">
        <f t="shared" si="297"/>
        <v>#N/A</v>
      </c>
      <c r="O451" s="25" t="e">
        <f t="shared" si="298"/>
        <v>#N/A</v>
      </c>
      <c r="P451" s="25" t="e">
        <f t="shared" si="299"/>
        <v>#N/A</v>
      </c>
      <c r="Q451" s="25" t="e">
        <f t="shared" si="300"/>
        <v>#N/A</v>
      </c>
      <c r="R451" s="25" t="e">
        <f t="shared" si="301"/>
        <v>#N/A</v>
      </c>
      <c r="S451" s="25" t="e">
        <f t="shared" si="302"/>
        <v>#N/A</v>
      </c>
      <c r="T451" s="25" t="e">
        <f t="shared" si="303"/>
        <v>#N/A</v>
      </c>
      <c r="U451" s="25" t="e">
        <f t="shared" si="323"/>
        <v>#VALUE!</v>
      </c>
      <c r="V451" s="25" t="e">
        <f t="shared" si="324"/>
        <v>#VALUE!</v>
      </c>
      <c r="W451" s="25" t="e">
        <f t="shared" si="325"/>
        <v>#VALUE!</v>
      </c>
      <c r="X451" s="26"/>
      <c r="Y451" s="85" t="e">
        <f t="shared" si="304"/>
        <v>#N/A</v>
      </c>
      <c r="Z451" s="85" t="e">
        <f t="shared" si="305"/>
        <v>#N/A</v>
      </c>
      <c r="AA451" s="85" t="e">
        <f t="shared" si="306"/>
        <v>#N/A</v>
      </c>
      <c r="AB451" s="85" t="e">
        <f t="shared" si="307"/>
        <v>#N/A</v>
      </c>
      <c r="AC451" s="85" t="e">
        <f t="shared" si="308"/>
        <v>#N/A</v>
      </c>
      <c r="AD451" s="85" t="e">
        <f t="shared" si="309"/>
        <v>#N/A</v>
      </c>
      <c r="AE451" s="85" t="e">
        <f t="shared" si="310"/>
        <v>#N/A</v>
      </c>
      <c r="AF451" s="85" t="e">
        <f t="shared" si="311"/>
        <v>#N/A</v>
      </c>
      <c r="AG451" s="85" t="e">
        <f t="shared" si="312"/>
        <v>#N/A</v>
      </c>
      <c r="AH451" s="85" t="e">
        <f t="shared" si="313"/>
        <v>#N/A</v>
      </c>
      <c r="AI451" s="85" t="e">
        <f t="shared" si="314"/>
        <v>#N/A</v>
      </c>
      <c r="AJ451" s="85" t="e">
        <f t="shared" si="315"/>
        <v>#N/A</v>
      </c>
      <c r="AK451" s="85" t="e">
        <f t="shared" si="326"/>
        <v>#VALUE!</v>
      </c>
      <c r="AL451" s="85" t="e">
        <f t="shared" si="327"/>
        <v>#VALUE!</v>
      </c>
      <c r="AM451" s="85" t="e">
        <f t="shared" si="328"/>
        <v>#VALUE!</v>
      </c>
      <c r="AN451" s="85" t="e">
        <f t="shared" si="329"/>
        <v>#N/A</v>
      </c>
      <c r="AO451" s="85" t="e">
        <f t="shared" si="316"/>
        <v>#N/A</v>
      </c>
      <c r="AP451" s="85" t="e">
        <f t="shared" si="317"/>
        <v>#N/A</v>
      </c>
      <c r="AQ451" s="85" t="e">
        <f t="shared" si="318"/>
        <v>#N/A</v>
      </c>
      <c r="AR451" s="85" t="e">
        <f t="shared" si="319"/>
        <v>#N/A</v>
      </c>
      <c r="AS451" s="85" t="e">
        <f t="shared" si="320"/>
        <v>#N/A</v>
      </c>
      <c r="AT451" s="85" t="e">
        <f t="shared" si="321"/>
        <v>#N/A</v>
      </c>
      <c r="AU451" s="85" t="e">
        <f t="shared" si="330"/>
        <v>#VALUE!</v>
      </c>
      <c r="AV451" s="85" t="e">
        <f t="shared" si="331"/>
        <v>#VALUE!</v>
      </c>
      <c r="AW451" s="85" t="e">
        <f t="shared" si="332"/>
        <v>#VALUE!</v>
      </c>
      <c r="AX451" s="25" t="e">
        <f t="shared" si="333"/>
        <v>#VALUE!</v>
      </c>
      <c r="AY451" s="25">
        <f t="shared" si="294"/>
        <v>1.0169999999999999</v>
      </c>
      <c r="AZ451" s="55" t="e">
        <f t="shared" si="334"/>
        <v>#DIV/0!</v>
      </c>
    </row>
    <row r="452" spans="3:52">
      <c r="C452" s="4"/>
      <c r="D452" s="4"/>
      <c r="E452" s="4"/>
      <c r="F452" s="4"/>
      <c r="G452" s="55">
        <f t="shared" si="295"/>
        <v>-1.1208741258741391E-2</v>
      </c>
      <c r="H452" s="26"/>
      <c r="I452" s="25">
        <f>'Randament Mammo'!$I$18-4.5</f>
        <v>61.5</v>
      </c>
      <c r="J452" s="26"/>
      <c r="K452" s="25">
        <f t="shared" si="322"/>
        <v>0</v>
      </c>
      <c r="L452" s="25" t="e">
        <f>VLOOKUP(E452,'Tabele aux MGD'!B442:F452,IF(_CTF="Mo/Mo",2,IF(_CTF="Mo/Rh",3,IF(_CTF="Rh/Rh",4,5))),0)</f>
        <v>#N/A</v>
      </c>
      <c r="M452" s="25" t="e">
        <f t="shared" si="296"/>
        <v>#N/A</v>
      </c>
      <c r="N452" s="25" t="e">
        <f t="shared" si="297"/>
        <v>#N/A</v>
      </c>
      <c r="O452" s="25" t="e">
        <f t="shared" si="298"/>
        <v>#N/A</v>
      </c>
      <c r="P452" s="25" t="e">
        <f t="shared" si="299"/>
        <v>#N/A</v>
      </c>
      <c r="Q452" s="25" t="e">
        <f t="shared" si="300"/>
        <v>#N/A</v>
      </c>
      <c r="R452" s="25" t="e">
        <f t="shared" si="301"/>
        <v>#N/A</v>
      </c>
      <c r="S452" s="25" t="e">
        <f t="shared" si="302"/>
        <v>#N/A</v>
      </c>
      <c r="T452" s="25" t="e">
        <f t="shared" si="303"/>
        <v>#N/A</v>
      </c>
      <c r="U452" s="25" t="e">
        <f t="shared" si="323"/>
        <v>#VALUE!</v>
      </c>
      <c r="V452" s="25" t="e">
        <f t="shared" si="324"/>
        <v>#VALUE!</v>
      </c>
      <c r="W452" s="25" t="e">
        <f t="shared" si="325"/>
        <v>#VALUE!</v>
      </c>
      <c r="X452" s="26"/>
      <c r="Y452" s="85" t="e">
        <f t="shared" si="304"/>
        <v>#N/A</v>
      </c>
      <c r="Z452" s="85" t="e">
        <f t="shared" si="305"/>
        <v>#N/A</v>
      </c>
      <c r="AA452" s="85" t="e">
        <f t="shared" si="306"/>
        <v>#N/A</v>
      </c>
      <c r="AB452" s="85" t="e">
        <f t="shared" si="307"/>
        <v>#N/A</v>
      </c>
      <c r="AC452" s="85" t="e">
        <f t="shared" si="308"/>
        <v>#N/A</v>
      </c>
      <c r="AD452" s="85" t="e">
        <f t="shared" si="309"/>
        <v>#N/A</v>
      </c>
      <c r="AE452" s="85" t="e">
        <f t="shared" si="310"/>
        <v>#N/A</v>
      </c>
      <c r="AF452" s="85" t="e">
        <f t="shared" si="311"/>
        <v>#N/A</v>
      </c>
      <c r="AG452" s="85" t="e">
        <f t="shared" si="312"/>
        <v>#N/A</v>
      </c>
      <c r="AH452" s="85" t="e">
        <f t="shared" si="313"/>
        <v>#N/A</v>
      </c>
      <c r="AI452" s="85" t="e">
        <f t="shared" si="314"/>
        <v>#N/A</v>
      </c>
      <c r="AJ452" s="85" t="e">
        <f t="shared" si="315"/>
        <v>#N/A</v>
      </c>
      <c r="AK452" s="85" t="e">
        <f t="shared" si="326"/>
        <v>#VALUE!</v>
      </c>
      <c r="AL452" s="85" t="e">
        <f t="shared" si="327"/>
        <v>#VALUE!</v>
      </c>
      <c r="AM452" s="85" t="e">
        <f t="shared" si="328"/>
        <v>#VALUE!</v>
      </c>
      <c r="AN452" s="85" t="e">
        <f t="shared" si="329"/>
        <v>#N/A</v>
      </c>
      <c r="AO452" s="85" t="e">
        <f t="shared" si="316"/>
        <v>#N/A</v>
      </c>
      <c r="AP452" s="85" t="e">
        <f t="shared" si="317"/>
        <v>#N/A</v>
      </c>
      <c r="AQ452" s="85" t="e">
        <f t="shared" si="318"/>
        <v>#N/A</v>
      </c>
      <c r="AR452" s="85" t="e">
        <f t="shared" si="319"/>
        <v>#N/A</v>
      </c>
      <c r="AS452" s="85" t="e">
        <f t="shared" si="320"/>
        <v>#N/A</v>
      </c>
      <c r="AT452" s="85" t="e">
        <f t="shared" si="321"/>
        <v>#N/A</v>
      </c>
      <c r="AU452" s="85" t="e">
        <f t="shared" si="330"/>
        <v>#VALUE!</v>
      </c>
      <c r="AV452" s="85" t="e">
        <f t="shared" si="331"/>
        <v>#VALUE!</v>
      </c>
      <c r="AW452" s="85" t="e">
        <f t="shared" si="332"/>
        <v>#VALUE!</v>
      </c>
      <c r="AX452" s="25" t="e">
        <f t="shared" si="333"/>
        <v>#VALUE!</v>
      </c>
      <c r="AY452" s="25">
        <f t="shared" si="294"/>
        <v>1.0169999999999999</v>
      </c>
      <c r="AZ452" s="55" t="e">
        <f t="shared" si="334"/>
        <v>#DIV/0!</v>
      </c>
    </row>
    <row r="453" spans="3:52">
      <c r="C453" s="4"/>
      <c r="D453" s="4"/>
      <c r="E453" s="4"/>
      <c r="F453" s="4"/>
      <c r="G453" s="55">
        <f t="shared" si="295"/>
        <v>-1.1208741258741391E-2</v>
      </c>
      <c r="H453" s="26"/>
      <c r="I453" s="25">
        <f>'Randament Mammo'!$I$18-4.5</f>
        <v>61.5</v>
      </c>
      <c r="J453" s="26"/>
      <c r="K453" s="25">
        <f t="shared" si="322"/>
        <v>0</v>
      </c>
      <c r="L453" s="25" t="e">
        <f>VLOOKUP(E453,'Tabele aux MGD'!B443:F453,IF(_CTF="Mo/Mo",2,IF(_CTF="Mo/Rh",3,IF(_CTF="Rh/Rh",4,5))),0)</f>
        <v>#N/A</v>
      </c>
      <c r="M453" s="25" t="e">
        <f t="shared" si="296"/>
        <v>#N/A</v>
      </c>
      <c r="N453" s="25" t="e">
        <f t="shared" si="297"/>
        <v>#N/A</v>
      </c>
      <c r="O453" s="25" t="e">
        <f t="shared" si="298"/>
        <v>#N/A</v>
      </c>
      <c r="P453" s="25" t="e">
        <f t="shared" si="299"/>
        <v>#N/A</v>
      </c>
      <c r="Q453" s="25" t="e">
        <f t="shared" si="300"/>
        <v>#N/A</v>
      </c>
      <c r="R453" s="25" t="e">
        <f t="shared" si="301"/>
        <v>#N/A</v>
      </c>
      <c r="S453" s="25" t="e">
        <f t="shared" si="302"/>
        <v>#N/A</v>
      </c>
      <c r="T453" s="25" t="e">
        <f t="shared" si="303"/>
        <v>#N/A</v>
      </c>
      <c r="U453" s="25" t="e">
        <f t="shared" si="323"/>
        <v>#VALUE!</v>
      </c>
      <c r="V453" s="25" t="e">
        <f t="shared" si="324"/>
        <v>#VALUE!</v>
      </c>
      <c r="W453" s="25" t="e">
        <f t="shared" si="325"/>
        <v>#VALUE!</v>
      </c>
      <c r="X453" s="26"/>
      <c r="Y453" s="85" t="e">
        <f t="shared" si="304"/>
        <v>#N/A</v>
      </c>
      <c r="Z453" s="85" t="e">
        <f t="shared" si="305"/>
        <v>#N/A</v>
      </c>
      <c r="AA453" s="85" t="e">
        <f t="shared" si="306"/>
        <v>#N/A</v>
      </c>
      <c r="AB453" s="85" t="e">
        <f t="shared" si="307"/>
        <v>#N/A</v>
      </c>
      <c r="AC453" s="85" t="e">
        <f t="shared" si="308"/>
        <v>#N/A</v>
      </c>
      <c r="AD453" s="85" t="e">
        <f t="shared" si="309"/>
        <v>#N/A</v>
      </c>
      <c r="AE453" s="85" t="e">
        <f t="shared" si="310"/>
        <v>#N/A</v>
      </c>
      <c r="AF453" s="85" t="e">
        <f t="shared" si="311"/>
        <v>#N/A</v>
      </c>
      <c r="AG453" s="85" t="e">
        <f t="shared" si="312"/>
        <v>#N/A</v>
      </c>
      <c r="AH453" s="85" t="e">
        <f t="shared" si="313"/>
        <v>#N/A</v>
      </c>
      <c r="AI453" s="85" t="e">
        <f t="shared" si="314"/>
        <v>#N/A</v>
      </c>
      <c r="AJ453" s="85" t="e">
        <f t="shared" si="315"/>
        <v>#N/A</v>
      </c>
      <c r="AK453" s="85" t="e">
        <f t="shared" si="326"/>
        <v>#VALUE!</v>
      </c>
      <c r="AL453" s="85" t="e">
        <f t="shared" si="327"/>
        <v>#VALUE!</v>
      </c>
      <c r="AM453" s="85" t="e">
        <f t="shared" si="328"/>
        <v>#VALUE!</v>
      </c>
      <c r="AN453" s="85" t="e">
        <f t="shared" si="329"/>
        <v>#N/A</v>
      </c>
      <c r="AO453" s="85" t="e">
        <f t="shared" si="316"/>
        <v>#N/A</v>
      </c>
      <c r="AP453" s="85" t="e">
        <f t="shared" si="317"/>
        <v>#N/A</v>
      </c>
      <c r="AQ453" s="85" t="e">
        <f t="shared" si="318"/>
        <v>#N/A</v>
      </c>
      <c r="AR453" s="85" t="e">
        <f t="shared" si="319"/>
        <v>#N/A</v>
      </c>
      <c r="AS453" s="85" t="e">
        <f t="shared" si="320"/>
        <v>#N/A</v>
      </c>
      <c r="AT453" s="85" t="e">
        <f t="shared" si="321"/>
        <v>#N/A</v>
      </c>
      <c r="AU453" s="85" t="e">
        <f t="shared" si="330"/>
        <v>#VALUE!</v>
      </c>
      <c r="AV453" s="85" t="e">
        <f t="shared" si="331"/>
        <v>#VALUE!</v>
      </c>
      <c r="AW453" s="85" t="e">
        <f t="shared" si="332"/>
        <v>#VALUE!</v>
      </c>
      <c r="AX453" s="25" t="e">
        <f t="shared" si="333"/>
        <v>#VALUE!</v>
      </c>
      <c r="AY453" s="25">
        <f t="shared" si="294"/>
        <v>1.0169999999999999</v>
      </c>
      <c r="AZ453" s="55" t="e">
        <f t="shared" si="334"/>
        <v>#DIV/0!</v>
      </c>
    </row>
    <row r="454" spans="3:52">
      <c r="C454" s="4"/>
      <c r="D454" s="4"/>
      <c r="E454" s="4"/>
      <c r="F454" s="4"/>
      <c r="G454" s="55">
        <f t="shared" si="295"/>
        <v>-1.1208741258741391E-2</v>
      </c>
      <c r="H454" s="26"/>
      <c r="I454" s="25">
        <f>'Randament Mammo'!$I$18-4.5</f>
        <v>61.5</v>
      </c>
      <c r="J454" s="26"/>
      <c r="K454" s="25">
        <f t="shared" si="322"/>
        <v>0</v>
      </c>
      <c r="L454" s="25" t="e">
        <f>VLOOKUP(E454,'Tabele aux MGD'!B444:F454,IF(_CTF="Mo/Mo",2,IF(_CTF="Mo/Rh",3,IF(_CTF="Rh/Rh",4,5))),0)</f>
        <v>#N/A</v>
      </c>
      <c r="M454" s="25" t="e">
        <f t="shared" si="296"/>
        <v>#N/A</v>
      </c>
      <c r="N454" s="25" t="e">
        <f t="shared" si="297"/>
        <v>#N/A</v>
      </c>
      <c r="O454" s="25" t="e">
        <f t="shared" si="298"/>
        <v>#N/A</v>
      </c>
      <c r="P454" s="25" t="e">
        <f t="shared" si="299"/>
        <v>#N/A</v>
      </c>
      <c r="Q454" s="25" t="e">
        <f t="shared" si="300"/>
        <v>#N/A</v>
      </c>
      <c r="R454" s="25" t="e">
        <f t="shared" si="301"/>
        <v>#N/A</v>
      </c>
      <c r="S454" s="25" t="e">
        <f t="shared" si="302"/>
        <v>#N/A</v>
      </c>
      <c r="T454" s="25" t="e">
        <f t="shared" si="303"/>
        <v>#N/A</v>
      </c>
      <c r="U454" s="25" t="e">
        <f t="shared" si="323"/>
        <v>#VALUE!</v>
      </c>
      <c r="V454" s="25" t="e">
        <f t="shared" si="324"/>
        <v>#VALUE!</v>
      </c>
      <c r="W454" s="25" t="e">
        <f t="shared" si="325"/>
        <v>#VALUE!</v>
      </c>
      <c r="X454" s="26"/>
      <c r="Y454" s="85" t="e">
        <f t="shared" si="304"/>
        <v>#N/A</v>
      </c>
      <c r="Z454" s="85" t="e">
        <f t="shared" si="305"/>
        <v>#N/A</v>
      </c>
      <c r="AA454" s="85" t="e">
        <f t="shared" si="306"/>
        <v>#N/A</v>
      </c>
      <c r="AB454" s="85" t="e">
        <f t="shared" si="307"/>
        <v>#N/A</v>
      </c>
      <c r="AC454" s="85" t="e">
        <f t="shared" si="308"/>
        <v>#N/A</v>
      </c>
      <c r="AD454" s="85" t="e">
        <f t="shared" si="309"/>
        <v>#N/A</v>
      </c>
      <c r="AE454" s="85" t="e">
        <f t="shared" si="310"/>
        <v>#N/A</v>
      </c>
      <c r="AF454" s="85" t="e">
        <f t="shared" si="311"/>
        <v>#N/A</v>
      </c>
      <c r="AG454" s="85" t="e">
        <f t="shared" si="312"/>
        <v>#N/A</v>
      </c>
      <c r="AH454" s="85" t="e">
        <f t="shared" si="313"/>
        <v>#N/A</v>
      </c>
      <c r="AI454" s="85" t="e">
        <f t="shared" si="314"/>
        <v>#N/A</v>
      </c>
      <c r="AJ454" s="85" t="e">
        <f t="shared" si="315"/>
        <v>#N/A</v>
      </c>
      <c r="AK454" s="85" t="e">
        <f t="shared" si="326"/>
        <v>#VALUE!</v>
      </c>
      <c r="AL454" s="85" t="e">
        <f t="shared" si="327"/>
        <v>#VALUE!</v>
      </c>
      <c r="AM454" s="85" t="e">
        <f t="shared" si="328"/>
        <v>#VALUE!</v>
      </c>
      <c r="AN454" s="85" t="e">
        <f t="shared" si="329"/>
        <v>#N/A</v>
      </c>
      <c r="AO454" s="85" t="e">
        <f t="shared" si="316"/>
        <v>#N/A</v>
      </c>
      <c r="AP454" s="85" t="e">
        <f t="shared" si="317"/>
        <v>#N/A</v>
      </c>
      <c r="AQ454" s="85" t="e">
        <f t="shared" si="318"/>
        <v>#N/A</v>
      </c>
      <c r="AR454" s="85" t="e">
        <f t="shared" si="319"/>
        <v>#N/A</v>
      </c>
      <c r="AS454" s="85" t="e">
        <f t="shared" si="320"/>
        <v>#N/A</v>
      </c>
      <c r="AT454" s="85" t="e">
        <f t="shared" si="321"/>
        <v>#N/A</v>
      </c>
      <c r="AU454" s="85" t="e">
        <f t="shared" si="330"/>
        <v>#VALUE!</v>
      </c>
      <c r="AV454" s="85" t="e">
        <f t="shared" si="331"/>
        <v>#VALUE!</v>
      </c>
      <c r="AW454" s="85" t="e">
        <f t="shared" si="332"/>
        <v>#VALUE!</v>
      </c>
      <c r="AX454" s="25" t="e">
        <f t="shared" si="333"/>
        <v>#VALUE!</v>
      </c>
      <c r="AY454" s="25">
        <f t="shared" si="294"/>
        <v>1.0169999999999999</v>
      </c>
      <c r="AZ454" s="55" t="e">
        <f t="shared" si="334"/>
        <v>#DIV/0!</v>
      </c>
    </row>
    <row r="455" spans="3:52">
      <c r="C455" s="4"/>
      <c r="D455" s="4"/>
      <c r="E455" s="4"/>
      <c r="F455" s="4"/>
      <c r="G455" s="55">
        <f t="shared" si="295"/>
        <v>-1.1208741258741391E-2</v>
      </c>
      <c r="H455" s="26"/>
      <c r="I455" s="25">
        <f>'Randament Mammo'!$I$18-4.5</f>
        <v>61.5</v>
      </c>
      <c r="J455" s="26"/>
      <c r="K455" s="25">
        <f t="shared" si="322"/>
        <v>0</v>
      </c>
      <c r="L455" s="25" t="e">
        <f>VLOOKUP(E455,'Tabele aux MGD'!B445:F455,IF(_CTF="Mo/Mo",2,IF(_CTF="Mo/Rh",3,IF(_CTF="Rh/Rh",4,5))),0)</f>
        <v>#N/A</v>
      </c>
      <c r="M455" s="25" t="e">
        <f t="shared" si="296"/>
        <v>#N/A</v>
      </c>
      <c r="N455" s="25" t="e">
        <f t="shared" si="297"/>
        <v>#N/A</v>
      </c>
      <c r="O455" s="25" t="e">
        <f t="shared" si="298"/>
        <v>#N/A</v>
      </c>
      <c r="P455" s="25" t="e">
        <f t="shared" si="299"/>
        <v>#N/A</v>
      </c>
      <c r="Q455" s="25" t="e">
        <f t="shared" si="300"/>
        <v>#N/A</v>
      </c>
      <c r="R455" s="25" t="e">
        <f t="shared" si="301"/>
        <v>#N/A</v>
      </c>
      <c r="S455" s="25" t="e">
        <f t="shared" si="302"/>
        <v>#N/A</v>
      </c>
      <c r="T455" s="25" t="e">
        <f t="shared" si="303"/>
        <v>#N/A</v>
      </c>
      <c r="U455" s="25" t="e">
        <f t="shared" si="323"/>
        <v>#VALUE!</v>
      </c>
      <c r="V455" s="25" t="e">
        <f t="shared" si="324"/>
        <v>#VALUE!</v>
      </c>
      <c r="W455" s="25" t="e">
        <f t="shared" si="325"/>
        <v>#VALUE!</v>
      </c>
      <c r="X455" s="26"/>
      <c r="Y455" s="85" t="e">
        <f t="shared" si="304"/>
        <v>#N/A</v>
      </c>
      <c r="Z455" s="85" t="e">
        <f t="shared" si="305"/>
        <v>#N/A</v>
      </c>
      <c r="AA455" s="85" t="e">
        <f t="shared" si="306"/>
        <v>#N/A</v>
      </c>
      <c r="AB455" s="85" t="e">
        <f t="shared" si="307"/>
        <v>#N/A</v>
      </c>
      <c r="AC455" s="85" t="e">
        <f t="shared" si="308"/>
        <v>#N/A</v>
      </c>
      <c r="AD455" s="85" t="e">
        <f t="shared" si="309"/>
        <v>#N/A</v>
      </c>
      <c r="AE455" s="85" t="e">
        <f t="shared" si="310"/>
        <v>#N/A</v>
      </c>
      <c r="AF455" s="85" t="e">
        <f t="shared" si="311"/>
        <v>#N/A</v>
      </c>
      <c r="AG455" s="85" t="e">
        <f t="shared" si="312"/>
        <v>#N/A</v>
      </c>
      <c r="AH455" s="85" t="e">
        <f t="shared" si="313"/>
        <v>#N/A</v>
      </c>
      <c r="AI455" s="85" t="e">
        <f t="shared" si="314"/>
        <v>#N/A</v>
      </c>
      <c r="AJ455" s="85" t="e">
        <f t="shared" si="315"/>
        <v>#N/A</v>
      </c>
      <c r="AK455" s="85" t="e">
        <f t="shared" si="326"/>
        <v>#VALUE!</v>
      </c>
      <c r="AL455" s="85" t="e">
        <f t="shared" si="327"/>
        <v>#VALUE!</v>
      </c>
      <c r="AM455" s="85" t="e">
        <f t="shared" si="328"/>
        <v>#VALUE!</v>
      </c>
      <c r="AN455" s="85" t="e">
        <f t="shared" si="329"/>
        <v>#N/A</v>
      </c>
      <c r="AO455" s="85" t="e">
        <f t="shared" si="316"/>
        <v>#N/A</v>
      </c>
      <c r="AP455" s="85" t="e">
        <f t="shared" si="317"/>
        <v>#N/A</v>
      </c>
      <c r="AQ455" s="85" t="e">
        <f t="shared" si="318"/>
        <v>#N/A</v>
      </c>
      <c r="AR455" s="85" t="e">
        <f t="shared" si="319"/>
        <v>#N/A</v>
      </c>
      <c r="AS455" s="85" t="e">
        <f t="shared" si="320"/>
        <v>#N/A</v>
      </c>
      <c r="AT455" s="85" t="e">
        <f t="shared" si="321"/>
        <v>#N/A</v>
      </c>
      <c r="AU455" s="85" t="e">
        <f t="shared" si="330"/>
        <v>#VALUE!</v>
      </c>
      <c r="AV455" s="85" t="e">
        <f t="shared" si="331"/>
        <v>#VALUE!</v>
      </c>
      <c r="AW455" s="85" t="e">
        <f t="shared" si="332"/>
        <v>#VALUE!</v>
      </c>
      <c r="AX455" s="25" t="e">
        <f t="shared" si="333"/>
        <v>#VALUE!</v>
      </c>
      <c r="AY455" s="25">
        <f t="shared" si="294"/>
        <v>1.0169999999999999</v>
      </c>
      <c r="AZ455" s="55" t="e">
        <f t="shared" si="334"/>
        <v>#DIV/0!</v>
      </c>
    </row>
    <row r="456" spans="3:52">
      <c r="C456" s="4"/>
      <c r="D456" s="4"/>
      <c r="E456" s="4"/>
      <c r="F456" s="4"/>
      <c r="G456" s="55">
        <f t="shared" si="295"/>
        <v>-1.1208741258741391E-2</v>
      </c>
      <c r="H456" s="26"/>
      <c r="I456" s="25">
        <f>'Randament Mammo'!$I$18-4.5</f>
        <v>61.5</v>
      </c>
      <c r="J456" s="26"/>
      <c r="K456" s="25">
        <f t="shared" si="322"/>
        <v>0</v>
      </c>
      <c r="L456" s="25" t="e">
        <f>VLOOKUP(E456,'Tabele aux MGD'!B446:F456,IF(_CTF="Mo/Mo",2,IF(_CTF="Mo/Rh",3,IF(_CTF="Rh/Rh",4,5))),0)</f>
        <v>#N/A</v>
      </c>
      <c r="M456" s="25" t="e">
        <f t="shared" si="296"/>
        <v>#N/A</v>
      </c>
      <c r="N456" s="25" t="e">
        <f t="shared" si="297"/>
        <v>#N/A</v>
      </c>
      <c r="O456" s="25" t="e">
        <f t="shared" si="298"/>
        <v>#N/A</v>
      </c>
      <c r="P456" s="25" t="e">
        <f t="shared" si="299"/>
        <v>#N/A</v>
      </c>
      <c r="Q456" s="25" t="e">
        <f t="shared" si="300"/>
        <v>#N/A</v>
      </c>
      <c r="R456" s="25" t="e">
        <f t="shared" si="301"/>
        <v>#N/A</v>
      </c>
      <c r="S456" s="25" t="e">
        <f t="shared" si="302"/>
        <v>#N/A</v>
      </c>
      <c r="T456" s="25" t="e">
        <f t="shared" si="303"/>
        <v>#N/A</v>
      </c>
      <c r="U456" s="25" t="e">
        <f t="shared" si="323"/>
        <v>#VALUE!</v>
      </c>
      <c r="V456" s="25" t="e">
        <f t="shared" si="324"/>
        <v>#VALUE!</v>
      </c>
      <c r="W456" s="25" t="e">
        <f t="shared" si="325"/>
        <v>#VALUE!</v>
      </c>
      <c r="X456" s="26"/>
      <c r="Y456" s="85" t="e">
        <f t="shared" si="304"/>
        <v>#N/A</v>
      </c>
      <c r="Z456" s="85" t="e">
        <f t="shared" si="305"/>
        <v>#N/A</v>
      </c>
      <c r="AA456" s="85" t="e">
        <f t="shared" si="306"/>
        <v>#N/A</v>
      </c>
      <c r="AB456" s="85" t="e">
        <f t="shared" si="307"/>
        <v>#N/A</v>
      </c>
      <c r="AC456" s="85" t="e">
        <f t="shared" si="308"/>
        <v>#N/A</v>
      </c>
      <c r="AD456" s="85" t="e">
        <f t="shared" si="309"/>
        <v>#N/A</v>
      </c>
      <c r="AE456" s="85" t="e">
        <f t="shared" si="310"/>
        <v>#N/A</v>
      </c>
      <c r="AF456" s="85" t="e">
        <f t="shared" si="311"/>
        <v>#N/A</v>
      </c>
      <c r="AG456" s="85" t="e">
        <f t="shared" si="312"/>
        <v>#N/A</v>
      </c>
      <c r="AH456" s="85" t="e">
        <f t="shared" si="313"/>
        <v>#N/A</v>
      </c>
      <c r="AI456" s="85" t="e">
        <f t="shared" si="314"/>
        <v>#N/A</v>
      </c>
      <c r="AJ456" s="85" t="e">
        <f t="shared" si="315"/>
        <v>#N/A</v>
      </c>
      <c r="AK456" s="85" t="e">
        <f t="shared" si="326"/>
        <v>#VALUE!</v>
      </c>
      <c r="AL456" s="85" t="e">
        <f t="shared" si="327"/>
        <v>#VALUE!</v>
      </c>
      <c r="AM456" s="85" t="e">
        <f t="shared" si="328"/>
        <v>#VALUE!</v>
      </c>
      <c r="AN456" s="85" t="e">
        <f t="shared" si="329"/>
        <v>#N/A</v>
      </c>
      <c r="AO456" s="85" t="e">
        <f t="shared" si="316"/>
        <v>#N/A</v>
      </c>
      <c r="AP456" s="85" t="e">
        <f t="shared" si="317"/>
        <v>#N/A</v>
      </c>
      <c r="AQ456" s="85" t="e">
        <f t="shared" si="318"/>
        <v>#N/A</v>
      </c>
      <c r="AR456" s="85" t="e">
        <f t="shared" si="319"/>
        <v>#N/A</v>
      </c>
      <c r="AS456" s="85" t="e">
        <f t="shared" si="320"/>
        <v>#N/A</v>
      </c>
      <c r="AT456" s="85" t="e">
        <f t="shared" si="321"/>
        <v>#N/A</v>
      </c>
      <c r="AU456" s="85" t="e">
        <f t="shared" si="330"/>
        <v>#VALUE!</v>
      </c>
      <c r="AV456" s="85" t="e">
        <f t="shared" si="331"/>
        <v>#VALUE!</v>
      </c>
      <c r="AW456" s="85" t="e">
        <f t="shared" si="332"/>
        <v>#VALUE!</v>
      </c>
      <c r="AX456" s="25" t="e">
        <f t="shared" si="333"/>
        <v>#VALUE!</v>
      </c>
      <c r="AY456" s="25">
        <f t="shared" si="294"/>
        <v>1.0169999999999999</v>
      </c>
      <c r="AZ456" s="55" t="e">
        <f t="shared" si="334"/>
        <v>#DIV/0!</v>
      </c>
    </row>
    <row r="457" spans="3:52">
      <c r="C457" s="4"/>
      <c r="D457" s="4"/>
      <c r="E457" s="4"/>
      <c r="F457" s="4"/>
      <c r="G457" s="55">
        <f t="shared" si="295"/>
        <v>-1.1208741258741391E-2</v>
      </c>
      <c r="H457" s="26"/>
      <c r="I457" s="25">
        <f>'Randament Mammo'!$I$18-4.5</f>
        <v>61.5</v>
      </c>
      <c r="J457" s="26"/>
      <c r="K457" s="25">
        <f t="shared" si="322"/>
        <v>0</v>
      </c>
      <c r="L457" s="25" t="e">
        <f>VLOOKUP(E457,'Tabele aux MGD'!B447:F457,IF(_CTF="Mo/Mo",2,IF(_CTF="Mo/Rh",3,IF(_CTF="Rh/Rh",4,5))),0)</f>
        <v>#N/A</v>
      </c>
      <c r="M457" s="25" t="e">
        <f t="shared" si="296"/>
        <v>#N/A</v>
      </c>
      <c r="N457" s="25" t="e">
        <f t="shared" si="297"/>
        <v>#N/A</v>
      </c>
      <c r="O457" s="25" t="e">
        <f t="shared" si="298"/>
        <v>#N/A</v>
      </c>
      <c r="P457" s="25" t="e">
        <f t="shared" si="299"/>
        <v>#N/A</v>
      </c>
      <c r="Q457" s="25" t="e">
        <f t="shared" si="300"/>
        <v>#N/A</v>
      </c>
      <c r="R457" s="25" t="e">
        <f t="shared" si="301"/>
        <v>#N/A</v>
      </c>
      <c r="S457" s="25" t="e">
        <f t="shared" si="302"/>
        <v>#N/A</v>
      </c>
      <c r="T457" s="25" t="e">
        <f t="shared" si="303"/>
        <v>#N/A</v>
      </c>
      <c r="U457" s="25" t="e">
        <f t="shared" si="323"/>
        <v>#VALUE!</v>
      </c>
      <c r="V457" s="25" t="e">
        <f t="shared" si="324"/>
        <v>#VALUE!</v>
      </c>
      <c r="W457" s="25" t="e">
        <f t="shared" si="325"/>
        <v>#VALUE!</v>
      </c>
      <c r="X457" s="26"/>
      <c r="Y457" s="85" t="e">
        <f t="shared" si="304"/>
        <v>#N/A</v>
      </c>
      <c r="Z457" s="85" t="e">
        <f t="shared" si="305"/>
        <v>#N/A</v>
      </c>
      <c r="AA457" s="85" t="e">
        <f t="shared" si="306"/>
        <v>#N/A</v>
      </c>
      <c r="AB457" s="85" t="e">
        <f t="shared" si="307"/>
        <v>#N/A</v>
      </c>
      <c r="AC457" s="85" t="e">
        <f t="shared" si="308"/>
        <v>#N/A</v>
      </c>
      <c r="AD457" s="85" t="e">
        <f t="shared" si="309"/>
        <v>#N/A</v>
      </c>
      <c r="AE457" s="85" t="e">
        <f t="shared" si="310"/>
        <v>#N/A</v>
      </c>
      <c r="AF457" s="85" t="e">
        <f t="shared" si="311"/>
        <v>#N/A</v>
      </c>
      <c r="AG457" s="85" t="e">
        <f t="shared" si="312"/>
        <v>#N/A</v>
      </c>
      <c r="AH457" s="85" t="e">
        <f t="shared" si="313"/>
        <v>#N/A</v>
      </c>
      <c r="AI457" s="85" t="e">
        <f t="shared" si="314"/>
        <v>#N/A</v>
      </c>
      <c r="AJ457" s="85" t="e">
        <f t="shared" si="315"/>
        <v>#N/A</v>
      </c>
      <c r="AK457" s="85" t="e">
        <f t="shared" si="326"/>
        <v>#VALUE!</v>
      </c>
      <c r="AL457" s="85" t="e">
        <f t="shared" si="327"/>
        <v>#VALUE!</v>
      </c>
      <c r="AM457" s="85" t="e">
        <f t="shared" si="328"/>
        <v>#VALUE!</v>
      </c>
      <c r="AN457" s="85" t="e">
        <f t="shared" si="329"/>
        <v>#N/A</v>
      </c>
      <c r="AO457" s="85" t="e">
        <f t="shared" si="316"/>
        <v>#N/A</v>
      </c>
      <c r="AP457" s="85" t="e">
        <f t="shared" si="317"/>
        <v>#N/A</v>
      </c>
      <c r="AQ457" s="85" t="e">
        <f t="shared" si="318"/>
        <v>#N/A</v>
      </c>
      <c r="AR457" s="85" t="e">
        <f t="shared" si="319"/>
        <v>#N/A</v>
      </c>
      <c r="AS457" s="85" t="e">
        <f t="shared" si="320"/>
        <v>#N/A</v>
      </c>
      <c r="AT457" s="85" t="e">
        <f t="shared" si="321"/>
        <v>#N/A</v>
      </c>
      <c r="AU457" s="85" t="e">
        <f t="shared" si="330"/>
        <v>#VALUE!</v>
      </c>
      <c r="AV457" s="85" t="e">
        <f t="shared" si="331"/>
        <v>#VALUE!</v>
      </c>
      <c r="AW457" s="85" t="e">
        <f t="shared" si="332"/>
        <v>#VALUE!</v>
      </c>
      <c r="AX457" s="25" t="e">
        <f t="shared" si="333"/>
        <v>#VALUE!</v>
      </c>
      <c r="AY457" s="25">
        <f t="shared" si="294"/>
        <v>1.0169999999999999</v>
      </c>
      <c r="AZ457" s="55" t="e">
        <f t="shared" si="334"/>
        <v>#DIV/0!</v>
      </c>
    </row>
    <row r="458" spans="3:52">
      <c r="C458" s="4"/>
      <c r="D458" s="4"/>
      <c r="E458" s="4"/>
      <c r="F458" s="4"/>
      <c r="G458" s="55">
        <f t="shared" si="295"/>
        <v>-1.1208741258741391E-2</v>
      </c>
      <c r="H458" s="26"/>
      <c r="I458" s="25">
        <f>'Randament Mammo'!$I$18-4.5</f>
        <v>61.5</v>
      </c>
      <c r="J458" s="26"/>
      <c r="K458" s="25">
        <f t="shared" si="322"/>
        <v>0</v>
      </c>
      <c r="L458" s="25" t="e">
        <f>VLOOKUP(E458,'Tabele aux MGD'!B448:F458,IF(_CTF="Mo/Mo",2,IF(_CTF="Mo/Rh",3,IF(_CTF="Rh/Rh",4,5))),0)</f>
        <v>#N/A</v>
      </c>
      <c r="M458" s="25" t="e">
        <f t="shared" si="296"/>
        <v>#N/A</v>
      </c>
      <c r="N458" s="25" t="e">
        <f t="shared" si="297"/>
        <v>#N/A</v>
      </c>
      <c r="O458" s="25" t="e">
        <f t="shared" si="298"/>
        <v>#N/A</v>
      </c>
      <c r="P458" s="25" t="e">
        <f t="shared" si="299"/>
        <v>#N/A</v>
      </c>
      <c r="Q458" s="25" t="e">
        <f t="shared" si="300"/>
        <v>#N/A</v>
      </c>
      <c r="R458" s="25" t="e">
        <f t="shared" si="301"/>
        <v>#N/A</v>
      </c>
      <c r="S458" s="25" t="e">
        <f t="shared" si="302"/>
        <v>#N/A</v>
      </c>
      <c r="T458" s="25" t="e">
        <f t="shared" si="303"/>
        <v>#N/A</v>
      </c>
      <c r="U458" s="25" t="e">
        <f t="shared" si="323"/>
        <v>#VALUE!</v>
      </c>
      <c r="V458" s="25" t="e">
        <f t="shared" si="324"/>
        <v>#VALUE!</v>
      </c>
      <c r="W458" s="25" t="e">
        <f t="shared" si="325"/>
        <v>#VALUE!</v>
      </c>
      <c r="X458" s="26"/>
      <c r="Y458" s="85" t="e">
        <f t="shared" si="304"/>
        <v>#N/A</v>
      </c>
      <c r="Z458" s="85" t="e">
        <f t="shared" si="305"/>
        <v>#N/A</v>
      </c>
      <c r="AA458" s="85" t="e">
        <f t="shared" si="306"/>
        <v>#N/A</v>
      </c>
      <c r="AB458" s="85" t="e">
        <f t="shared" si="307"/>
        <v>#N/A</v>
      </c>
      <c r="AC458" s="85" t="e">
        <f t="shared" si="308"/>
        <v>#N/A</v>
      </c>
      <c r="AD458" s="85" t="e">
        <f t="shared" si="309"/>
        <v>#N/A</v>
      </c>
      <c r="AE458" s="85" t="e">
        <f t="shared" si="310"/>
        <v>#N/A</v>
      </c>
      <c r="AF458" s="85" t="e">
        <f t="shared" si="311"/>
        <v>#N/A</v>
      </c>
      <c r="AG458" s="85" t="e">
        <f t="shared" si="312"/>
        <v>#N/A</v>
      </c>
      <c r="AH458" s="85" t="e">
        <f t="shared" si="313"/>
        <v>#N/A</v>
      </c>
      <c r="AI458" s="85" t="e">
        <f t="shared" si="314"/>
        <v>#N/A</v>
      </c>
      <c r="AJ458" s="85" t="e">
        <f t="shared" si="315"/>
        <v>#N/A</v>
      </c>
      <c r="AK458" s="85" t="e">
        <f t="shared" si="326"/>
        <v>#VALUE!</v>
      </c>
      <c r="AL458" s="85" t="e">
        <f t="shared" si="327"/>
        <v>#VALUE!</v>
      </c>
      <c r="AM458" s="85" t="e">
        <f t="shared" si="328"/>
        <v>#VALUE!</v>
      </c>
      <c r="AN458" s="85" t="e">
        <f t="shared" si="329"/>
        <v>#N/A</v>
      </c>
      <c r="AO458" s="85" t="e">
        <f t="shared" si="316"/>
        <v>#N/A</v>
      </c>
      <c r="AP458" s="85" t="e">
        <f t="shared" si="317"/>
        <v>#N/A</v>
      </c>
      <c r="AQ458" s="85" t="e">
        <f t="shared" si="318"/>
        <v>#N/A</v>
      </c>
      <c r="AR458" s="85" t="e">
        <f t="shared" si="319"/>
        <v>#N/A</v>
      </c>
      <c r="AS458" s="85" t="e">
        <f t="shared" si="320"/>
        <v>#N/A</v>
      </c>
      <c r="AT458" s="85" t="e">
        <f t="shared" si="321"/>
        <v>#N/A</v>
      </c>
      <c r="AU458" s="85" t="e">
        <f t="shared" si="330"/>
        <v>#VALUE!</v>
      </c>
      <c r="AV458" s="85" t="e">
        <f t="shared" si="331"/>
        <v>#VALUE!</v>
      </c>
      <c r="AW458" s="85" t="e">
        <f t="shared" si="332"/>
        <v>#VALUE!</v>
      </c>
      <c r="AX458" s="25" t="e">
        <f t="shared" si="333"/>
        <v>#VALUE!</v>
      </c>
      <c r="AY458" s="25">
        <f t="shared" si="294"/>
        <v>1.0169999999999999</v>
      </c>
      <c r="AZ458" s="55" t="e">
        <f t="shared" si="334"/>
        <v>#DIV/0!</v>
      </c>
    </row>
    <row r="459" spans="3:52">
      <c r="C459" s="4"/>
      <c r="D459" s="4"/>
      <c r="E459" s="4"/>
      <c r="F459" s="4"/>
      <c r="G459" s="55">
        <f t="shared" si="295"/>
        <v>-1.1208741258741391E-2</v>
      </c>
      <c r="H459" s="26"/>
      <c r="I459" s="25">
        <f>'Randament Mammo'!$I$18-4.5</f>
        <v>61.5</v>
      </c>
      <c r="J459" s="26"/>
      <c r="K459" s="25">
        <f t="shared" si="322"/>
        <v>0</v>
      </c>
      <c r="L459" s="25" t="e">
        <f>VLOOKUP(E459,'Tabele aux MGD'!B449:F459,IF(_CTF="Mo/Mo",2,IF(_CTF="Mo/Rh",3,IF(_CTF="Rh/Rh",4,5))),0)</f>
        <v>#N/A</v>
      </c>
      <c r="M459" s="25" t="e">
        <f t="shared" si="296"/>
        <v>#N/A</v>
      </c>
      <c r="N459" s="25" t="e">
        <f t="shared" si="297"/>
        <v>#N/A</v>
      </c>
      <c r="O459" s="25" t="e">
        <f t="shared" si="298"/>
        <v>#N/A</v>
      </c>
      <c r="P459" s="25" t="e">
        <f t="shared" si="299"/>
        <v>#N/A</v>
      </c>
      <c r="Q459" s="25" t="e">
        <f t="shared" si="300"/>
        <v>#N/A</v>
      </c>
      <c r="R459" s="25" t="e">
        <f t="shared" si="301"/>
        <v>#N/A</v>
      </c>
      <c r="S459" s="25" t="e">
        <f t="shared" si="302"/>
        <v>#N/A</v>
      </c>
      <c r="T459" s="25" t="e">
        <f t="shared" si="303"/>
        <v>#N/A</v>
      </c>
      <c r="U459" s="25" t="e">
        <f t="shared" si="323"/>
        <v>#VALUE!</v>
      </c>
      <c r="V459" s="25" t="e">
        <f t="shared" si="324"/>
        <v>#VALUE!</v>
      </c>
      <c r="W459" s="25" t="e">
        <f t="shared" si="325"/>
        <v>#VALUE!</v>
      </c>
      <c r="X459" s="26"/>
      <c r="Y459" s="85" t="e">
        <f t="shared" si="304"/>
        <v>#N/A</v>
      </c>
      <c r="Z459" s="85" t="e">
        <f t="shared" si="305"/>
        <v>#N/A</v>
      </c>
      <c r="AA459" s="85" t="e">
        <f t="shared" si="306"/>
        <v>#N/A</v>
      </c>
      <c r="AB459" s="85" t="e">
        <f t="shared" si="307"/>
        <v>#N/A</v>
      </c>
      <c r="AC459" s="85" t="e">
        <f t="shared" si="308"/>
        <v>#N/A</v>
      </c>
      <c r="AD459" s="85" t="e">
        <f t="shared" si="309"/>
        <v>#N/A</v>
      </c>
      <c r="AE459" s="85" t="e">
        <f t="shared" si="310"/>
        <v>#N/A</v>
      </c>
      <c r="AF459" s="85" t="e">
        <f t="shared" si="311"/>
        <v>#N/A</v>
      </c>
      <c r="AG459" s="85" t="e">
        <f t="shared" si="312"/>
        <v>#N/A</v>
      </c>
      <c r="AH459" s="85" t="e">
        <f t="shared" si="313"/>
        <v>#N/A</v>
      </c>
      <c r="AI459" s="85" t="e">
        <f t="shared" si="314"/>
        <v>#N/A</v>
      </c>
      <c r="AJ459" s="85" t="e">
        <f t="shared" si="315"/>
        <v>#N/A</v>
      </c>
      <c r="AK459" s="85" t="e">
        <f t="shared" si="326"/>
        <v>#VALUE!</v>
      </c>
      <c r="AL459" s="85" t="e">
        <f t="shared" si="327"/>
        <v>#VALUE!</v>
      </c>
      <c r="AM459" s="85" t="e">
        <f t="shared" si="328"/>
        <v>#VALUE!</v>
      </c>
      <c r="AN459" s="85" t="e">
        <f t="shared" si="329"/>
        <v>#N/A</v>
      </c>
      <c r="AO459" s="85" t="e">
        <f t="shared" si="316"/>
        <v>#N/A</v>
      </c>
      <c r="AP459" s="85" t="e">
        <f t="shared" si="317"/>
        <v>#N/A</v>
      </c>
      <c r="AQ459" s="85" t="e">
        <f t="shared" si="318"/>
        <v>#N/A</v>
      </c>
      <c r="AR459" s="85" t="e">
        <f t="shared" si="319"/>
        <v>#N/A</v>
      </c>
      <c r="AS459" s="85" t="e">
        <f t="shared" si="320"/>
        <v>#N/A</v>
      </c>
      <c r="AT459" s="85" t="e">
        <f t="shared" si="321"/>
        <v>#N/A</v>
      </c>
      <c r="AU459" s="85" t="e">
        <f t="shared" si="330"/>
        <v>#VALUE!</v>
      </c>
      <c r="AV459" s="85" t="e">
        <f t="shared" si="331"/>
        <v>#VALUE!</v>
      </c>
      <c r="AW459" s="85" t="e">
        <f t="shared" si="332"/>
        <v>#VALUE!</v>
      </c>
      <c r="AX459" s="25" t="e">
        <f t="shared" si="333"/>
        <v>#VALUE!</v>
      </c>
      <c r="AY459" s="25">
        <f t="shared" si="294"/>
        <v>1.0169999999999999</v>
      </c>
      <c r="AZ459" s="55" t="e">
        <f t="shared" si="334"/>
        <v>#DIV/0!</v>
      </c>
    </row>
    <row r="460" spans="3:52">
      <c r="C460" s="4"/>
      <c r="D460" s="4"/>
      <c r="E460" s="4"/>
      <c r="F460" s="4"/>
      <c r="G460" s="55">
        <f t="shared" si="295"/>
        <v>-1.1208741258741391E-2</v>
      </c>
      <c r="H460" s="26"/>
      <c r="I460" s="25">
        <f>'Randament Mammo'!$I$18-4.5</f>
        <v>61.5</v>
      </c>
      <c r="J460" s="26"/>
      <c r="K460" s="25">
        <f t="shared" si="322"/>
        <v>0</v>
      </c>
      <c r="L460" s="25" t="e">
        <f>VLOOKUP(E460,'Tabele aux MGD'!B450:F460,IF(_CTF="Mo/Mo",2,IF(_CTF="Mo/Rh",3,IF(_CTF="Rh/Rh",4,5))),0)</f>
        <v>#N/A</v>
      </c>
      <c r="M460" s="25" t="e">
        <f t="shared" si="296"/>
        <v>#N/A</v>
      </c>
      <c r="N460" s="25" t="e">
        <f t="shared" si="297"/>
        <v>#N/A</v>
      </c>
      <c r="O460" s="25" t="e">
        <f t="shared" si="298"/>
        <v>#N/A</v>
      </c>
      <c r="P460" s="25" t="e">
        <f t="shared" si="299"/>
        <v>#N/A</v>
      </c>
      <c r="Q460" s="25" t="e">
        <f t="shared" si="300"/>
        <v>#N/A</v>
      </c>
      <c r="R460" s="25" t="e">
        <f t="shared" si="301"/>
        <v>#N/A</v>
      </c>
      <c r="S460" s="25" t="e">
        <f t="shared" si="302"/>
        <v>#N/A</v>
      </c>
      <c r="T460" s="25" t="e">
        <f t="shared" si="303"/>
        <v>#N/A</v>
      </c>
      <c r="U460" s="25" t="e">
        <f t="shared" si="323"/>
        <v>#VALUE!</v>
      </c>
      <c r="V460" s="25" t="e">
        <f t="shared" si="324"/>
        <v>#VALUE!</v>
      </c>
      <c r="W460" s="25" t="e">
        <f t="shared" si="325"/>
        <v>#VALUE!</v>
      </c>
      <c r="X460" s="26"/>
      <c r="Y460" s="85" t="e">
        <f t="shared" si="304"/>
        <v>#N/A</v>
      </c>
      <c r="Z460" s="85" t="e">
        <f t="shared" si="305"/>
        <v>#N/A</v>
      </c>
      <c r="AA460" s="85" t="e">
        <f t="shared" si="306"/>
        <v>#N/A</v>
      </c>
      <c r="AB460" s="85" t="e">
        <f t="shared" si="307"/>
        <v>#N/A</v>
      </c>
      <c r="AC460" s="85" t="e">
        <f t="shared" si="308"/>
        <v>#N/A</v>
      </c>
      <c r="AD460" s="85" t="e">
        <f t="shared" si="309"/>
        <v>#N/A</v>
      </c>
      <c r="AE460" s="85" t="e">
        <f t="shared" si="310"/>
        <v>#N/A</v>
      </c>
      <c r="AF460" s="85" t="e">
        <f t="shared" si="311"/>
        <v>#N/A</v>
      </c>
      <c r="AG460" s="85" t="e">
        <f t="shared" si="312"/>
        <v>#N/A</v>
      </c>
      <c r="AH460" s="85" t="e">
        <f t="shared" si="313"/>
        <v>#N/A</v>
      </c>
      <c r="AI460" s="85" t="e">
        <f t="shared" si="314"/>
        <v>#N/A</v>
      </c>
      <c r="AJ460" s="85" t="e">
        <f t="shared" si="315"/>
        <v>#N/A</v>
      </c>
      <c r="AK460" s="85" t="e">
        <f t="shared" si="326"/>
        <v>#VALUE!</v>
      </c>
      <c r="AL460" s="85" t="e">
        <f t="shared" si="327"/>
        <v>#VALUE!</v>
      </c>
      <c r="AM460" s="85" t="e">
        <f t="shared" si="328"/>
        <v>#VALUE!</v>
      </c>
      <c r="AN460" s="85" t="e">
        <f t="shared" si="329"/>
        <v>#N/A</v>
      </c>
      <c r="AO460" s="85" t="e">
        <f t="shared" si="316"/>
        <v>#N/A</v>
      </c>
      <c r="AP460" s="85" t="e">
        <f t="shared" si="317"/>
        <v>#N/A</v>
      </c>
      <c r="AQ460" s="85" t="e">
        <f t="shared" si="318"/>
        <v>#N/A</v>
      </c>
      <c r="AR460" s="85" t="e">
        <f t="shared" si="319"/>
        <v>#N/A</v>
      </c>
      <c r="AS460" s="85" t="e">
        <f t="shared" si="320"/>
        <v>#N/A</v>
      </c>
      <c r="AT460" s="85" t="e">
        <f t="shared" si="321"/>
        <v>#N/A</v>
      </c>
      <c r="AU460" s="85" t="e">
        <f t="shared" si="330"/>
        <v>#VALUE!</v>
      </c>
      <c r="AV460" s="85" t="e">
        <f t="shared" si="331"/>
        <v>#VALUE!</v>
      </c>
      <c r="AW460" s="85" t="e">
        <f t="shared" si="332"/>
        <v>#VALUE!</v>
      </c>
      <c r="AX460" s="25" t="e">
        <f t="shared" si="333"/>
        <v>#VALUE!</v>
      </c>
      <c r="AY460" s="25">
        <f t="shared" si="294"/>
        <v>1.0169999999999999</v>
      </c>
      <c r="AZ460" s="55" t="e">
        <f t="shared" si="334"/>
        <v>#DIV/0!</v>
      </c>
    </row>
    <row r="461" spans="3:52">
      <c r="C461" s="4"/>
      <c r="D461" s="4"/>
      <c r="E461" s="4"/>
      <c r="F461" s="4"/>
      <c r="G461" s="55">
        <f t="shared" si="295"/>
        <v>-1.1208741258741391E-2</v>
      </c>
      <c r="H461" s="26"/>
      <c r="I461" s="25">
        <f>'Randament Mammo'!$I$18-4.5</f>
        <v>61.5</v>
      </c>
      <c r="J461" s="26"/>
      <c r="K461" s="25">
        <f t="shared" si="322"/>
        <v>0</v>
      </c>
      <c r="L461" s="25" t="e">
        <f>VLOOKUP(E461,'Tabele aux MGD'!B451:F461,IF(_CTF="Mo/Mo",2,IF(_CTF="Mo/Rh",3,IF(_CTF="Rh/Rh",4,5))),0)</f>
        <v>#N/A</v>
      </c>
      <c r="M461" s="25" t="e">
        <f t="shared" si="296"/>
        <v>#N/A</v>
      </c>
      <c r="N461" s="25" t="e">
        <f t="shared" si="297"/>
        <v>#N/A</v>
      </c>
      <c r="O461" s="25" t="e">
        <f t="shared" si="298"/>
        <v>#N/A</v>
      </c>
      <c r="P461" s="25" t="e">
        <f t="shared" si="299"/>
        <v>#N/A</v>
      </c>
      <c r="Q461" s="25" t="e">
        <f t="shared" si="300"/>
        <v>#N/A</v>
      </c>
      <c r="R461" s="25" t="e">
        <f t="shared" si="301"/>
        <v>#N/A</v>
      </c>
      <c r="S461" s="25" t="e">
        <f t="shared" si="302"/>
        <v>#N/A</v>
      </c>
      <c r="T461" s="25" t="e">
        <f t="shared" si="303"/>
        <v>#N/A</v>
      </c>
      <c r="U461" s="25" t="e">
        <f t="shared" si="323"/>
        <v>#VALUE!</v>
      </c>
      <c r="V461" s="25" t="e">
        <f t="shared" si="324"/>
        <v>#VALUE!</v>
      </c>
      <c r="W461" s="25" t="e">
        <f t="shared" si="325"/>
        <v>#VALUE!</v>
      </c>
      <c r="X461" s="26"/>
      <c r="Y461" s="85" t="e">
        <f t="shared" si="304"/>
        <v>#N/A</v>
      </c>
      <c r="Z461" s="85" t="e">
        <f t="shared" si="305"/>
        <v>#N/A</v>
      </c>
      <c r="AA461" s="85" t="e">
        <f t="shared" si="306"/>
        <v>#N/A</v>
      </c>
      <c r="AB461" s="85" t="e">
        <f t="shared" si="307"/>
        <v>#N/A</v>
      </c>
      <c r="AC461" s="85" t="e">
        <f t="shared" si="308"/>
        <v>#N/A</v>
      </c>
      <c r="AD461" s="85" t="e">
        <f t="shared" si="309"/>
        <v>#N/A</v>
      </c>
      <c r="AE461" s="85" t="e">
        <f t="shared" si="310"/>
        <v>#N/A</v>
      </c>
      <c r="AF461" s="85" t="e">
        <f t="shared" si="311"/>
        <v>#N/A</v>
      </c>
      <c r="AG461" s="85" t="e">
        <f t="shared" si="312"/>
        <v>#N/A</v>
      </c>
      <c r="AH461" s="85" t="e">
        <f t="shared" si="313"/>
        <v>#N/A</v>
      </c>
      <c r="AI461" s="85" t="e">
        <f t="shared" si="314"/>
        <v>#N/A</v>
      </c>
      <c r="AJ461" s="85" t="e">
        <f t="shared" si="315"/>
        <v>#N/A</v>
      </c>
      <c r="AK461" s="85" t="e">
        <f t="shared" si="326"/>
        <v>#VALUE!</v>
      </c>
      <c r="AL461" s="85" t="e">
        <f t="shared" si="327"/>
        <v>#VALUE!</v>
      </c>
      <c r="AM461" s="85" t="e">
        <f t="shared" si="328"/>
        <v>#VALUE!</v>
      </c>
      <c r="AN461" s="85" t="e">
        <f t="shared" si="329"/>
        <v>#N/A</v>
      </c>
      <c r="AO461" s="85" t="e">
        <f t="shared" si="316"/>
        <v>#N/A</v>
      </c>
      <c r="AP461" s="85" t="e">
        <f t="shared" si="317"/>
        <v>#N/A</v>
      </c>
      <c r="AQ461" s="85" t="e">
        <f t="shared" si="318"/>
        <v>#N/A</v>
      </c>
      <c r="AR461" s="85" t="e">
        <f t="shared" si="319"/>
        <v>#N/A</v>
      </c>
      <c r="AS461" s="85" t="e">
        <f t="shared" si="320"/>
        <v>#N/A</v>
      </c>
      <c r="AT461" s="85" t="e">
        <f t="shared" si="321"/>
        <v>#N/A</v>
      </c>
      <c r="AU461" s="85" t="e">
        <f t="shared" si="330"/>
        <v>#VALUE!</v>
      </c>
      <c r="AV461" s="85" t="e">
        <f t="shared" si="331"/>
        <v>#VALUE!</v>
      </c>
      <c r="AW461" s="85" t="e">
        <f t="shared" si="332"/>
        <v>#VALUE!</v>
      </c>
      <c r="AX461" s="25" t="e">
        <f t="shared" si="333"/>
        <v>#VALUE!</v>
      </c>
      <c r="AY461" s="25">
        <f t="shared" si="294"/>
        <v>1.0169999999999999</v>
      </c>
      <c r="AZ461" s="55" t="e">
        <f t="shared" si="334"/>
        <v>#DIV/0!</v>
      </c>
    </row>
    <row r="462" spans="3:52">
      <c r="C462" s="4"/>
      <c r="D462" s="4"/>
      <c r="E462" s="4"/>
      <c r="F462" s="4"/>
      <c r="G462" s="55">
        <f t="shared" si="295"/>
        <v>-1.1208741258741391E-2</v>
      </c>
      <c r="H462" s="26"/>
      <c r="I462" s="25">
        <f>'Randament Mammo'!$I$18-4.5</f>
        <v>61.5</v>
      </c>
      <c r="J462" s="26"/>
      <c r="K462" s="25">
        <f t="shared" si="322"/>
        <v>0</v>
      </c>
      <c r="L462" s="25" t="e">
        <f>VLOOKUP(E462,'Tabele aux MGD'!B452:F462,IF(_CTF="Mo/Mo",2,IF(_CTF="Mo/Rh",3,IF(_CTF="Rh/Rh",4,5))),0)</f>
        <v>#N/A</v>
      </c>
      <c r="M462" s="25" t="e">
        <f t="shared" si="296"/>
        <v>#N/A</v>
      </c>
      <c r="N462" s="25" t="e">
        <f t="shared" si="297"/>
        <v>#N/A</v>
      </c>
      <c r="O462" s="25" t="e">
        <f t="shared" si="298"/>
        <v>#N/A</v>
      </c>
      <c r="P462" s="25" t="e">
        <f t="shared" si="299"/>
        <v>#N/A</v>
      </c>
      <c r="Q462" s="25" t="e">
        <f t="shared" si="300"/>
        <v>#N/A</v>
      </c>
      <c r="R462" s="25" t="e">
        <f t="shared" si="301"/>
        <v>#N/A</v>
      </c>
      <c r="S462" s="25" t="e">
        <f t="shared" si="302"/>
        <v>#N/A</v>
      </c>
      <c r="T462" s="25" t="e">
        <f t="shared" si="303"/>
        <v>#N/A</v>
      </c>
      <c r="U462" s="25" t="e">
        <f t="shared" si="323"/>
        <v>#VALUE!</v>
      </c>
      <c r="V462" s="25" t="e">
        <f t="shared" si="324"/>
        <v>#VALUE!</v>
      </c>
      <c r="W462" s="25" t="e">
        <f t="shared" si="325"/>
        <v>#VALUE!</v>
      </c>
      <c r="X462" s="26"/>
      <c r="Y462" s="85" t="e">
        <f t="shared" si="304"/>
        <v>#N/A</v>
      </c>
      <c r="Z462" s="85" t="e">
        <f t="shared" si="305"/>
        <v>#N/A</v>
      </c>
      <c r="AA462" s="85" t="e">
        <f t="shared" si="306"/>
        <v>#N/A</v>
      </c>
      <c r="AB462" s="85" t="e">
        <f t="shared" si="307"/>
        <v>#N/A</v>
      </c>
      <c r="AC462" s="85" t="e">
        <f t="shared" si="308"/>
        <v>#N/A</v>
      </c>
      <c r="AD462" s="85" t="e">
        <f t="shared" si="309"/>
        <v>#N/A</v>
      </c>
      <c r="AE462" s="85" t="e">
        <f t="shared" si="310"/>
        <v>#N/A</v>
      </c>
      <c r="AF462" s="85" t="e">
        <f t="shared" si="311"/>
        <v>#N/A</v>
      </c>
      <c r="AG462" s="85" t="e">
        <f t="shared" si="312"/>
        <v>#N/A</v>
      </c>
      <c r="AH462" s="85" t="e">
        <f t="shared" si="313"/>
        <v>#N/A</v>
      </c>
      <c r="AI462" s="85" t="e">
        <f t="shared" si="314"/>
        <v>#N/A</v>
      </c>
      <c r="AJ462" s="85" t="e">
        <f t="shared" si="315"/>
        <v>#N/A</v>
      </c>
      <c r="AK462" s="85" t="e">
        <f t="shared" si="326"/>
        <v>#VALUE!</v>
      </c>
      <c r="AL462" s="85" t="e">
        <f t="shared" si="327"/>
        <v>#VALUE!</v>
      </c>
      <c r="AM462" s="85" t="e">
        <f t="shared" si="328"/>
        <v>#VALUE!</v>
      </c>
      <c r="AN462" s="85" t="e">
        <f t="shared" si="329"/>
        <v>#N/A</v>
      </c>
      <c r="AO462" s="85" t="e">
        <f t="shared" si="316"/>
        <v>#N/A</v>
      </c>
      <c r="AP462" s="85" t="e">
        <f t="shared" si="317"/>
        <v>#N/A</v>
      </c>
      <c r="AQ462" s="85" t="e">
        <f t="shared" si="318"/>
        <v>#N/A</v>
      </c>
      <c r="AR462" s="85" t="e">
        <f t="shared" si="319"/>
        <v>#N/A</v>
      </c>
      <c r="AS462" s="85" t="e">
        <f t="shared" si="320"/>
        <v>#N/A</v>
      </c>
      <c r="AT462" s="85" t="e">
        <f t="shared" si="321"/>
        <v>#N/A</v>
      </c>
      <c r="AU462" s="85" t="e">
        <f t="shared" si="330"/>
        <v>#VALUE!</v>
      </c>
      <c r="AV462" s="85" t="e">
        <f t="shared" si="331"/>
        <v>#VALUE!</v>
      </c>
      <c r="AW462" s="85" t="e">
        <f t="shared" si="332"/>
        <v>#VALUE!</v>
      </c>
      <c r="AX462" s="25" t="e">
        <f t="shared" si="333"/>
        <v>#VALUE!</v>
      </c>
      <c r="AY462" s="25">
        <f t="shared" si="294"/>
        <v>1.0169999999999999</v>
      </c>
      <c r="AZ462" s="55" t="e">
        <f t="shared" si="334"/>
        <v>#DIV/0!</v>
      </c>
    </row>
    <row r="463" spans="3:52">
      <c r="C463" s="4"/>
      <c r="D463" s="4"/>
      <c r="E463" s="4"/>
      <c r="F463" s="4"/>
      <c r="G463" s="55">
        <f t="shared" si="295"/>
        <v>-1.1208741258741391E-2</v>
      </c>
      <c r="H463" s="26"/>
      <c r="I463" s="25">
        <f>'Randament Mammo'!$I$18-4.5</f>
        <v>61.5</v>
      </c>
      <c r="J463" s="26"/>
      <c r="K463" s="25">
        <f t="shared" si="322"/>
        <v>0</v>
      </c>
      <c r="L463" s="25" t="e">
        <f>VLOOKUP(E463,'Tabele aux MGD'!B453:F463,IF(_CTF="Mo/Mo",2,IF(_CTF="Mo/Rh",3,IF(_CTF="Rh/Rh",4,5))),0)</f>
        <v>#N/A</v>
      </c>
      <c r="M463" s="25" t="e">
        <f t="shared" si="296"/>
        <v>#N/A</v>
      </c>
      <c r="N463" s="25" t="e">
        <f t="shared" si="297"/>
        <v>#N/A</v>
      </c>
      <c r="O463" s="25" t="e">
        <f t="shared" si="298"/>
        <v>#N/A</v>
      </c>
      <c r="P463" s="25" t="e">
        <f t="shared" si="299"/>
        <v>#N/A</v>
      </c>
      <c r="Q463" s="25" t="e">
        <f t="shared" si="300"/>
        <v>#N/A</v>
      </c>
      <c r="R463" s="25" t="e">
        <f t="shared" si="301"/>
        <v>#N/A</v>
      </c>
      <c r="S463" s="25" t="e">
        <f t="shared" si="302"/>
        <v>#N/A</v>
      </c>
      <c r="T463" s="25" t="e">
        <f t="shared" si="303"/>
        <v>#N/A</v>
      </c>
      <c r="U463" s="25" t="e">
        <f t="shared" si="323"/>
        <v>#VALUE!</v>
      </c>
      <c r="V463" s="25" t="e">
        <f t="shared" si="324"/>
        <v>#VALUE!</v>
      </c>
      <c r="W463" s="25" t="e">
        <f t="shared" si="325"/>
        <v>#VALUE!</v>
      </c>
      <c r="X463" s="26"/>
      <c r="Y463" s="85" t="e">
        <f t="shared" si="304"/>
        <v>#N/A</v>
      </c>
      <c r="Z463" s="85" t="e">
        <f t="shared" si="305"/>
        <v>#N/A</v>
      </c>
      <c r="AA463" s="85" t="e">
        <f t="shared" si="306"/>
        <v>#N/A</v>
      </c>
      <c r="AB463" s="85" t="e">
        <f t="shared" si="307"/>
        <v>#N/A</v>
      </c>
      <c r="AC463" s="85" t="e">
        <f t="shared" si="308"/>
        <v>#N/A</v>
      </c>
      <c r="AD463" s="85" t="e">
        <f t="shared" si="309"/>
        <v>#N/A</v>
      </c>
      <c r="AE463" s="85" t="e">
        <f t="shared" si="310"/>
        <v>#N/A</v>
      </c>
      <c r="AF463" s="85" t="e">
        <f t="shared" si="311"/>
        <v>#N/A</v>
      </c>
      <c r="AG463" s="85" t="e">
        <f t="shared" si="312"/>
        <v>#N/A</v>
      </c>
      <c r="AH463" s="85" t="e">
        <f t="shared" si="313"/>
        <v>#N/A</v>
      </c>
      <c r="AI463" s="85" t="e">
        <f t="shared" si="314"/>
        <v>#N/A</v>
      </c>
      <c r="AJ463" s="85" t="e">
        <f t="shared" si="315"/>
        <v>#N/A</v>
      </c>
      <c r="AK463" s="85" t="e">
        <f t="shared" si="326"/>
        <v>#VALUE!</v>
      </c>
      <c r="AL463" s="85" t="e">
        <f t="shared" si="327"/>
        <v>#VALUE!</v>
      </c>
      <c r="AM463" s="85" t="e">
        <f t="shared" si="328"/>
        <v>#VALUE!</v>
      </c>
      <c r="AN463" s="85" t="e">
        <f t="shared" si="329"/>
        <v>#N/A</v>
      </c>
      <c r="AO463" s="85" t="e">
        <f t="shared" si="316"/>
        <v>#N/A</v>
      </c>
      <c r="AP463" s="85" t="e">
        <f t="shared" si="317"/>
        <v>#N/A</v>
      </c>
      <c r="AQ463" s="85" t="e">
        <f t="shared" si="318"/>
        <v>#N/A</v>
      </c>
      <c r="AR463" s="85" t="e">
        <f t="shared" si="319"/>
        <v>#N/A</v>
      </c>
      <c r="AS463" s="85" t="e">
        <f t="shared" si="320"/>
        <v>#N/A</v>
      </c>
      <c r="AT463" s="85" t="e">
        <f t="shared" si="321"/>
        <v>#N/A</v>
      </c>
      <c r="AU463" s="85" t="e">
        <f t="shared" si="330"/>
        <v>#VALUE!</v>
      </c>
      <c r="AV463" s="85" t="e">
        <f t="shared" si="331"/>
        <v>#VALUE!</v>
      </c>
      <c r="AW463" s="85" t="e">
        <f t="shared" si="332"/>
        <v>#VALUE!</v>
      </c>
      <c r="AX463" s="25" t="e">
        <f t="shared" si="333"/>
        <v>#VALUE!</v>
      </c>
      <c r="AY463" s="25">
        <f t="shared" ref="AY463:AY526" si="335">VLOOKUP(_CTF,_Tabel6,2,FALSE)</f>
        <v>1.0169999999999999</v>
      </c>
      <c r="AZ463" s="55" t="e">
        <f t="shared" si="334"/>
        <v>#DIV/0!</v>
      </c>
    </row>
    <row r="464" spans="3:52">
      <c r="C464" s="4"/>
      <c r="D464" s="4"/>
      <c r="E464" s="4"/>
      <c r="F464" s="4"/>
      <c r="G464" s="55">
        <f t="shared" si="295"/>
        <v>-1.1208741258741391E-2</v>
      </c>
      <c r="H464" s="26"/>
      <c r="I464" s="25">
        <f>'Randament Mammo'!$I$18-4.5</f>
        <v>61.5</v>
      </c>
      <c r="J464" s="26"/>
      <c r="K464" s="25">
        <f t="shared" si="322"/>
        <v>0</v>
      </c>
      <c r="L464" s="25" t="e">
        <f>VLOOKUP(E464,'Tabele aux MGD'!B454:F464,IF(_CTF="Mo/Mo",2,IF(_CTF="Mo/Rh",3,IF(_CTF="Rh/Rh",4,5))),0)</f>
        <v>#N/A</v>
      </c>
      <c r="M464" s="25" t="e">
        <f t="shared" si="296"/>
        <v>#N/A</v>
      </c>
      <c r="N464" s="25" t="e">
        <f t="shared" si="297"/>
        <v>#N/A</v>
      </c>
      <c r="O464" s="25" t="e">
        <f t="shared" si="298"/>
        <v>#N/A</v>
      </c>
      <c r="P464" s="25" t="e">
        <f t="shared" si="299"/>
        <v>#N/A</v>
      </c>
      <c r="Q464" s="25" t="e">
        <f t="shared" si="300"/>
        <v>#N/A</v>
      </c>
      <c r="R464" s="25" t="e">
        <f t="shared" si="301"/>
        <v>#N/A</v>
      </c>
      <c r="S464" s="25" t="e">
        <f t="shared" si="302"/>
        <v>#N/A</v>
      </c>
      <c r="T464" s="25" t="e">
        <f t="shared" si="303"/>
        <v>#N/A</v>
      </c>
      <c r="U464" s="25" t="e">
        <f t="shared" si="323"/>
        <v>#VALUE!</v>
      </c>
      <c r="V464" s="25" t="e">
        <f t="shared" si="324"/>
        <v>#VALUE!</v>
      </c>
      <c r="W464" s="25" t="e">
        <f t="shared" si="325"/>
        <v>#VALUE!</v>
      </c>
      <c r="X464" s="26"/>
      <c r="Y464" s="85" t="e">
        <f t="shared" si="304"/>
        <v>#N/A</v>
      </c>
      <c r="Z464" s="85" t="e">
        <f t="shared" si="305"/>
        <v>#N/A</v>
      </c>
      <c r="AA464" s="85" t="e">
        <f t="shared" si="306"/>
        <v>#N/A</v>
      </c>
      <c r="AB464" s="85" t="e">
        <f t="shared" si="307"/>
        <v>#N/A</v>
      </c>
      <c r="AC464" s="85" t="e">
        <f t="shared" si="308"/>
        <v>#N/A</v>
      </c>
      <c r="AD464" s="85" t="e">
        <f t="shared" si="309"/>
        <v>#N/A</v>
      </c>
      <c r="AE464" s="85" t="e">
        <f t="shared" si="310"/>
        <v>#N/A</v>
      </c>
      <c r="AF464" s="85" t="e">
        <f t="shared" si="311"/>
        <v>#N/A</v>
      </c>
      <c r="AG464" s="85" t="e">
        <f t="shared" si="312"/>
        <v>#N/A</v>
      </c>
      <c r="AH464" s="85" t="e">
        <f t="shared" si="313"/>
        <v>#N/A</v>
      </c>
      <c r="AI464" s="85" t="e">
        <f t="shared" si="314"/>
        <v>#N/A</v>
      </c>
      <c r="AJ464" s="85" t="e">
        <f t="shared" si="315"/>
        <v>#N/A</v>
      </c>
      <c r="AK464" s="85" t="e">
        <f t="shared" si="326"/>
        <v>#VALUE!</v>
      </c>
      <c r="AL464" s="85" t="e">
        <f t="shared" si="327"/>
        <v>#VALUE!</v>
      </c>
      <c r="AM464" s="85" t="e">
        <f t="shared" si="328"/>
        <v>#VALUE!</v>
      </c>
      <c r="AN464" s="85" t="e">
        <f t="shared" si="329"/>
        <v>#N/A</v>
      </c>
      <c r="AO464" s="85" t="e">
        <f t="shared" si="316"/>
        <v>#N/A</v>
      </c>
      <c r="AP464" s="85" t="e">
        <f t="shared" si="317"/>
        <v>#N/A</v>
      </c>
      <c r="AQ464" s="85" t="e">
        <f t="shared" si="318"/>
        <v>#N/A</v>
      </c>
      <c r="AR464" s="85" t="e">
        <f t="shared" si="319"/>
        <v>#N/A</v>
      </c>
      <c r="AS464" s="85" t="e">
        <f t="shared" si="320"/>
        <v>#N/A</v>
      </c>
      <c r="AT464" s="85" t="e">
        <f t="shared" si="321"/>
        <v>#N/A</v>
      </c>
      <c r="AU464" s="85" t="e">
        <f t="shared" si="330"/>
        <v>#VALUE!</v>
      </c>
      <c r="AV464" s="85" t="e">
        <f t="shared" si="331"/>
        <v>#VALUE!</v>
      </c>
      <c r="AW464" s="85" t="e">
        <f t="shared" si="332"/>
        <v>#VALUE!</v>
      </c>
      <c r="AX464" s="25" t="e">
        <f t="shared" si="333"/>
        <v>#VALUE!</v>
      </c>
      <c r="AY464" s="25">
        <f t="shared" si="335"/>
        <v>1.0169999999999999</v>
      </c>
      <c r="AZ464" s="55" t="e">
        <f t="shared" si="334"/>
        <v>#DIV/0!</v>
      </c>
    </row>
    <row r="465" spans="3:52">
      <c r="C465" s="4"/>
      <c r="D465" s="4"/>
      <c r="E465" s="4"/>
      <c r="F465" s="4"/>
      <c r="G465" s="55">
        <f t="shared" si="295"/>
        <v>-1.1208741258741391E-2</v>
      </c>
      <c r="H465" s="26"/>
      <c r="I465" s="25">
        <f>'Randament Mammo'!$I$18-4.5</f>
        <v>61.5</v>
      </c>
      <c r="J465" s="26"/>
      <c r="K465" s="25">
        <f t="shared" si="322"/>
        <v>0</v>
      </c>
      <c r="L465" s="25" t="e">
        <f>VLOOKUP(E465,'Tabele aux MGD'!B455:F465,IF(_CTF="Mo/Mo",2,IF(_CTF="Mo/Rh",3,IF(_CTF="Rh/Rh",4,5))),0)</f>
        <v>#N/A</v>
      </c>
      <c r="M465" s="25" t="e">
        <f t="shared" si="296"/>
        <v>#N/A</v>
      </c>
      <c r="N465" s="25" t="e">
        <f t="shared" si="297"/>
        <v>#N/A</v>
      </c>
      <c r="O465" s="25" t="e">
        <f t="shared" si="298"/>
        <v>#N/A</v>
      </c>
      <c r="P465" s="25" t="e">
        <f t="shared" si="299"/>
        <v>#N/A</v>
      </c>
      <c r="Q465" s="25" t="e">
        <f t="shared" si="300"/>
        <v>#N/A</v>
      </c>
      <c r="R465" s="25" t="e">
        <f t="shared" si="301"/>
        <v>#N/A</v>
      </c>
      <c r="S465" s="25" t="e">
        <f t="shared" si="302"/>
        <v>#N/A</v>
      </c>
      <c r="T465" s="25" t="e">
        <f t="shared" si="303"/>
        <v>#N/A</v>
      </c>
      <c r="U465" s="25" t="e">
        <f t="shared" si="323"/>
        <v>#VALUE!</v>
      </c>
      <c r="V465" s="25" t="e">
        <f t="shared" si="324"/>
        <v>#VALUE!</v>
      </c>
      <c r="W465" s="25" t="e">
        <f t="shared" si="325"/>
        <v>#VALUE!</v>
      </c>
      <c r="X465" s="26"/>
      <c r="Y465" s="85" t="e">
        <f t="shared" si="304"/>
        <v>#N/A</v>
      </c>
      <c r="Z465" s="85" t="e">
        <f t="shared" si="305"/>
        <v>#N/A</v>
      </c>
      <c r="AA465" s="85" t="e">
        <f t="shared" si="306"/>
        <v>#N/A</v>
      </c>
      <c r="AB465" s="85" t="e">
        <f t="shared" si="307"/>
        <v>#N/A</v>
      </c>
      <c r="AC465" s="85" t="e">
        <f t="shared" si="308"/>
        <v>#N/A</v>
      </c>
      <c r="AD465" s="85" t="e">
        <f t="shared" si="309"/>
        <v>#N/A</v>
      </c>
      <c r="AE465" s="85" t="e">
        <f t="shared" si="310"/>
        <v>#N/A</v>
      </c>
      <c r="AF465" s="85" t="e">
        <f t="shared" si="311"/>
        <v>#N/A</v>
      </c>
      <c r="AG465" s="85" t="e">
        <f t="shared" si="312"/>
        <v>#N/A</v>
      </c>
      <c r="AH465" s="85" t="e">
        <f t="shared" si="313"/>
        <v>#N/A</v>
      </c>
      <c r="AI465" s="85" t="e">
        <f t="shared" si="314"/>
        <v>#N/A</v>
      </c>
      <c r="AJ465" s="85" t="e">
        <f t="shared" si="315"/>
        <v>#N/A</v>
      </c>
      <c r="AK465" s="85" t="e">
        <f t="shared" si="326"/>
        <v>#VALUE!</v>
      </c>
      <c r="AL465" s="85" t="e">
        <f t="shared" si="327"/>
        <v>#VALUE!</v>
      </c>
      <c r="AM465" s="85" t="e">
        <f t="shared" si="328"/>
        <v>#VALUE!</v>
      </c>
      <c r="AN465" s="85" t="e">
        <f t="shared" si="329"/>
        <v>#N/A</v>
      </c>
      <c r="AO465" s="85" t="e">
        <f t="shared" si="316"/>
        <v>#N/A</v>
      </c>
      <c r="AP465" s="85" t="e">
        <f t="shared" si="317"/>
        <v>#N/A</v>
      </c>
      <c r="AQ465" s="85" t="e">
        <f t="shared" si="318"/>
        <v>#N/A</v>
      </c>
      <c r="AR465" s="85" t="e">
        <f t="shared" si="319"/>
        <v>#N/A</v>
      </c>
      <c r="AS465" s="85" t="e">
        <f t="shared" si="320"/>
        <v>#N/A</v>
      </c>
      <c r="AT465" s="85" t="e">
        <f t="shared" si="321"/>
        <v>#N/A</v>
      </c>
      <c r="AU465" s="85" t="e">
        <f t="shared" si="330"/>
        <v>#VALUE!</v>
      </c>
      <c r="AV465" s="85" t="e">
        <f t="shared" si="331"/>
        <v>#VALUE!</v>
      </c>
      <c r="AW465" s="85" t="e">
        <f t="shared" si="332"/>
        <v>#VALUE!</v>
      </c>
      <c r="AX465" s="25" t="e">
        <f t="shared" si="333"/>
        <v>#VALUE!</v>
      </c>
      <c r="AY465" s="25">
        <f t="shared" si="335"/>
        <v>1.0169999999999999</v>
      </c>
      <c r="AZ465" s="55" t="e">
        <f t="shared" si="334"/>
        <v>#DIV/0!</v>
      </c>
    </row>
    <row r="466" spans="3:52">
      <c r="C466" s="4"/>
      <c r="D466" s="4"/>
      <c r="E466" s="4"/>
      <c r="F466" s="4"/>
      <c r="G466" s="55">
        <f t="shared" si="295"/>
        <v>-1.1208741258741391E-2</v>
      </c>
      <c r="H466" s="26"/>
      <c r="I466" s="25">
        <f>'Randament Mammo'!$I$18-4.5</f>
        <v>61.5</v>
      </c>
      <c r="J466" s="26"/>
      <c r="K466" s="25">
        <f t="shared" si="322"/>
        <v>0</v>
      </c>
      <c r="L466" s="25" t="e">
        <f>VLOOKUP(E466,'Tabele aux MGD'!B456:F466,IF(_CTF="Mo/Mo",2,IF(_CTF="Mo/Rh",3,IF(_CTF="Rh/Rh",4,5))),0)</f>
        <v>#N/A</v>
      </c>
      <c r="M466" s="25" t="e">
        <f t="shared" si="296"/>
        <v>#N/A</v>
      </c>
      <c r="N466" s="25" t="e">
        <f t="shared" si="297"/>
        <v>#N/A</v>
      </c>
      <c r="O466" s="25" t="e">
        <f t="shared" si="298"/>
        <v>#N/A</v>
      </c>
      <c r="P466" s="25" t="e">
        <f t="shared" si="299"/>
        <v>#N/A</v>
      </c>
      <c r="Q466" s="25" t="e">
        <f t="shared" si="300"/>
        <v>#N/A</v>
      </c>
      <c r="R466" s="25" t="e">
        <f t="shared" si="301"/>
        <v>#N/A</v>
      </c>
      <c r="S466" s="25" t="e">
        <f t="shared" si="302"/>
        <v>#N/A</v>
      </c>
      <c r="T466" s="25" t="e">
        <f t="shared" si="303"/>
        <v>#N/A</v>
      </c>
      <c r="U466" s="25" t="e">
        <f t="shared" si="323"/>
        <v>#VALUE!</v>
      </c>
      <c r="V466" s="25" t="e">
        <f t="shared" si="324"/>
        <v>#VALUE!</v>
      </c>
      <c r="W466" s="25" t="e">
        <f t="shared" si="325"/>
        <v>#VALUE!</v>
      </c>
      <c r="X466" s="26"/>
      <c r="Y466" s="85" t="e">
        <f t="shared" si="304"/>
        <v>#N/A</v>
      </c>
      <c r="Z466" s="85" t="e">
        <f t="shared" si="305"/>
        <v>#N/A</v>
      </c>
      <c r="AA466" s="85" t="e">
        <f t="shared" si="306"/>
        <v>#N/A</v>
      </c>
      <c r="AB466" s="85" t="e">
        <f t="shared" si="307"/>
        <v>#N/A</v>
      </c>
      <c r="AC466" s="85" t="e">
        <f t="shared" si="308"/>
        <v>#N/A</v>
      </c>
      <c r="AD466" s="85" t="e">
        <f t="shared" si="309"/>
        <v>#N/A</v>
      </c>
      <c r="AE466" s="85" t="e">
        <f t="shared" si="310"/>
        <v>#N/A</v>
      </c>
      <c r="AF466" s="85" t="e">
        <f t="shared" si="311"/>
        <v>#N/A</v>
      </c>
      <c r="AG466" s="85" t="e">
        <f t="shared" si="312"/>
        <v>#N/A</v>
      </c>
      <c r="AH466" s="85" t="e">
        <f t="shared" si="313"/>
        <v>#N/A</v>
      </c>
      <c r="AI466" s="85" t="e">
        <f t="shared" si="314"/>
        <v>#N/A</v>
      </c>
      <c r="AJ466" s="85" t="e">
        <f t="shared" si="315"/>
        <v>#N/A</v>
      </c>
      <c r="AK466" s="85" t="e">
        <f t="shared" si="326"/>
        <v>#VALUE!</v>
      </c>
      <c r="AL466" s="85" t="e">
        <f t="shared" si="327"/>
        <v>#VALUE!</v>
      </c>
      <c r="AM466" s="85" t="e">
        <f t="shared" si="328"/>
        <v>#VALUE!</v>
      </c>
      <c r="AN466" s="85" t="e">
        <f t="shared" si="329"/>
        <v>#N/A</v>
      </c>
      <c r="AO466" s="85" t="e">
        <f t="shared" si="316"/>
        <v>#N/A</v>
      </c>
      <c r="AP466" s="85" t="e">
        <f t="shared" si="317"/>
        <v>#N/A</v>
      </c>
      <c r="AQ466" s="85" t="e">
        <f t="shared" si="318"/>
        <v>#N/A</v>
      </c>
      <c r="AR466" s="85" t="e">
        <f t="shared" si="319"/>
        <v>#N/A</v>
      </c>
      <c r="AS466" s="85" t="e">
        <f t="shared" si="320"/>
        <v>#N/A</v>
      </c>
      <c r="AT466" s="85" t="e">
        <f t="shared" si="321"/>
        <v>#N/A</v>
      </c>
      <c r="AU466" s="85" t="e">
        <f t="shared" si="330"/>
        <v>#VALUE!</v>
      </c>
      <c r="AV466" s="85" t="e">
        <f t="shared" si="331"/>
        <v>#VALUE!</v>
      </c>
      <c r="AW466" s="85" t="e">
        <f t="shared" si="332"/>
        <v>#VALUE!</v>
      </c>
      <c r="AX466" s="25" t="e">
        <f t="shared" si="333"/>
        <v>#VALUE!</v>
      </c>
      <c r="AY466" s="25">
        <f t="shared" si="335"/>
        <v>1.0169999999999999</v>
      </c>
      <c r="AZ466" s="55" t="e">
        <f t="shared" si="334"/>
        <v>#DIV/0!</v>
      </c>
    </row>
    <row r="467" spans="3:52">
      <c r="C467" s="4"/>
      <c r="D467" s="4"/>
      <c r="E467" s="4"/>
      <c r="F467" s="4"/>
      <c r="G467" s="55">
        <f t="shared" si="295"/>
        <v>-1.1208741258741391E-2</v>
      </c>
      <c r="H467" s="26"/>
      <c r="I467" s="25">
        <f>'Randament Mammo'!$I$18-4.5</f>
        <v>61.5</v>
      </c>
      <c r="J467" s="26"/>
      <c r="K467" s="25">
        <f t="shared" si="322"/>
        <v>0</v>
      </c>
      <c r="L467" s="25" t="e">
        <f>VLOOKUP(E467,'Tabele aux MGD'!B457:F467,IF(_CTF="Mo/Mo",2,IF(_CTF="Mo/Rh",3,IF(_CTF="Rh/Rh",4,5))),0)</f>
        <v>#N/A</v>
      </c>
      <c r="M467" s="25" t="e">
        <f t="shared" si="296"/>
        <v>#N/A</v>
      </c>
      <c r="N467" s="25" t="e">
        <f t="shared" si="297"/>
        <v>#N/A</v>
      </c>
      <c r="O467" s="25" t="e">
        <f t="shared" si="298"/>
        <v>#N/A</v>
      </c>
      <c r="P467" s="25" t="e">
        <f t="shared" si="299"/>
        <v>#N/A</v>
      </c>
      <c r="Q467" s="25" t="e">
        <f t="shared" si="300"/>
        <v>#N/A</v>
      </c>
      <c r="R467" s="25" t="e">
        <f t="shared" si="301"/>
        <v>#N/A</v>
      </c>
      <c r="S467" s="25" t="e">
        <f t="shared" si="302"/>
        <v>#N/A</v>
      </c>
      <c r="T467" s="25" t="e">
        <f t="shared" si="303"/>
        <v>#N/A</v>
      </c>
      <c r="U467" s="25" t="e">
        <f t="shared" si="323"/>
        <v>#VALUE!</v>
      </c>
      <c r="V467" s="25" t="e">
        <f t="shared" si="324"/>
        <v>#VALUE!</v>
      </c>
      <c r="W467" s="25" t="e">
        <f t="shared" si="325"/>
        <v>#VALUE!</v>
      </c>
      <c r="X467" s="26"/>
      <c r="Y467" s="85" t="e">
        <f t="shared" si="304"/>
        <v>#N/A</v>
      </c>
      <c r="Z467" s="85" t="e">
        <f t="shared" si="305"/>
        <v>#N/A</v>
      </c>
      <c r="AA467" s="85" t="e">
        <f t="shared" si="306"/>
        <v>#N/A</v>
      </c>
      <c r="AB467" s="85" t="e">
        <f t="shared" si="307"/>
        <v>#N/A</v>
      </c>
      <c r="AC467" s="85" t="e">
        <f t="shared" si="308"/>
        <v>#N/A</v>
      </c>
      <c r="AD467" s="85" t="e">
        <f t="shared" si="309"/>
        <v>#N/A</v>
      </c>
      <c r="AE467" s="85" t="e">
        <f t="shared" si="310"/>
        <v>#N/A</v>
      </c>
      <c r="AF467" s="85" t="e">
        <f t="shared" si="311"/>
        <v>#N/A</v>
      </c>
      <c r="AG467" s="85" t="e">
        <f t="shared" si="312"/>
        <v>#N/A</v>
      </c>
      <c r="AH467" s="85" t="e">
        <f t="shared" si="313"/>
        <v>#N/A</v>
      </c>
      <c r="AI467" s="85" t="e">
        <f t="shared" si="314"/>
        <v>#N/A</v>
      </c>
      <c r="AJ467" s="85" t="e">
        <f t="shared" si="315"/>
        <v>#N/A</v>
      </c>
      <c r="AK467" s="85" t="e">
        <f t="shared" si="326"/>
        <v>#VALUE!</v>
      </c>
      <c r="AL467" s="85" t="e">
        <f t="shared" si="327"/>
        <v>#VALUE!</v>
      </c>
      <c r="AM467" s="85" t="e">
        <f t="shared" si="328"/>
        <v>#VALUE!</v>
      </c>
      <c r="AN467" s="85" t="e">
        <f t="shared" si="329"/>
        <v>#N/A</v>
      </c>
      <c r="AO467" s="85" t="e">
        <f t="shared" si="316"/>
        <v>#N/A</v>
      </c>
      <c r="AP467" s="85" t="e">
        <f t="shared" si="317"/>
        <v>#N/A</v>
      </c>
      <c r="AQ467" s="85" t="e">
        <f t="shared" si="318"/>
        <v>#N/A</v>
      </c>
      <c r="AR467" s="85" t="e">
        <f t="shared" si="319"/>
        <v>#N/A</v>
      </c>
      <c r="AS467" s="85" t="e">
        <f t="shared" si="320"/>
        <v>#N/A</v>
      </c>
      <c r="AT467" s="85" t="e">
        <f t="shared" si="321"/>
        <v>#N/A</v>
      </c>
      <c r="AU467" s="85" t="e">
        <f t="shared" si="330"/>
        <v>#VALUE!</v>
      </c>
      <c r="AV467" s="85" t="e">
        <f t="shared" si="331"/>
        <v>#VALUE!</v>
      </c>
      <c r="AW467" s="85" t="e">
        <f t="shared" si="332"/>
        <v>#VALUE!</v>
      </c>
      <c r="AX467" s="25" t="e">
        <f t="shared" si="333"/>
        <v>#VALUE!</v>
      </c>
      <c r="AY467" s="25">
        <f t="shared" si="335"/>
        <v>1.0169999999999999</v>
      </c>
      <c r="AZ467" s="55" t="e">
        <f t="shared" si="334"/>
        <v>#DIV/0!</v>
      </c>
    </row>
    <row r="468" spans="3:52">
      <c r="C468" s="4"/>
      <c r="D468" s="4"/>
      <c r="E468" s="4"/>
      <c r="F468" s="4"/>
      <c r="G468" s="55">
        <f t="shared" si="295"/>
        <v>-1.1208741258741391E-2</v>
      </c>
      <c r="H468" s="26"/>
      <c r="I468" s="25">
        <f>'Randament Mammo'!$I$18-4.5</f>
        <v>61.5</v>
      </c>
      <c r="J468" s="26"/>
      <c r="K468" s="25">
        <f t="shared" si="322"/>
        <v>0</v>
      </c>
      <c r="L468" s="25" t="e">
        <f>VLOOKUP(E468,'Tabele aux MGD'!B458:F468,IF(_CTF="Mo/Mo",2,IF(_CTF="Mo/Rh",3,IF(_CTF="Rh/Rh",4,5))),0)</f>
        <v>#N/A</v>
      </c>
      <c r="M468" s="25" t="e">
        <f t="shared" si="296"/>
        <v>#N/A</v>
      </c>
      <c r="N468" s="25" t="e">
        <f t="shared" si="297"/>
        <v>#N/A</v>
      </c>
      <c r="O468" s="25" t="e">
        <f t="shared" si="298"/>
        <v>#N/A</v>
      </c>
      <c r="P468" s="25" t="e">
        <f t="shared" si="299"/>
        <v>#N/A</v>
      </c>
      <c r="Q468" s="25" t="e">
        <f t="shared" si="300"/>
        <v>#N/A</v>
      </c>
      <c r="R468" s="25" t="e">
        <f t="shared" si="301"/>
        <v>#N/A</v>
      </c>
      <c r="S468" s="25" t="e">
        <f t="shared" si="302"/>
        <v>#N/A</v>
      </c>
      <c r="T468" s="25" t="e">
        <f t="shared" si="303"/>
        <v>#N/A</v>
      </c>
      <c r="U468" s="25" t="e">
        <f t="shared" si="323"/>
        <v>#VALUE!</v>
      </c>
      <c r="V468" s="25" t="e">
        <f t="shared" si="324"/>
        <v>#VALUE!</v>
      </c>
      <c r="W468" s="25" t="e">
        <f t="shared" si="325"/>
        <v>#VALUE!</v>
      </c>
      <c r="X468" s="26"/>
      <c r="Y468" s="85" t="e">
        <f t="shared" si="304"/>
        <v>#N/A</v>
      </c>
      <c r="Z468" s="85" t="e">
        <f t="shared" si="305"/>
        <v>#N/A</v>
      </c>
      <c r="AA468" s="85" t="e">
        <f t="shared" si="306"/>
        <v>#N/A</v>
      </c>
      <c r="AB468" s="85" t="e">
        <f t="shared" si="307"/>
        <v>#N/A</v>
      </c>
      <c r="AC468" s="85" t="e">
        <f t="shared" si="308"/>
        <v>#N/A</v>
      </c>
      <c r="AD468" s="85" t="e">
        <f t="shared" si="309"/>
        <v>#N/A</v>
      </c>
      <c r="AE468" s="85" t="e">
        <f t="shared" si="310"/>
        <v>#N/A</v>
      </c>
      <c r="AF468" s="85" t="e">
        <f t="shared" si="311"/>
        <v>#N/A</v>
      </c>
      <c r="AG468" s="85" t="e">
        <f t="shared" si="312"/>
        <v>#N/A</v>
      </c>
      <c r="AH468" s="85" t="e">
        <f t="shared" si="313"/>
        <v>#N/A</v>
      </c>
      <c r="AI468" s="85" t="e">
        <f t="shared" si="314"/>
        <v>#N/A</v>
      </c>
      <c r="AJ468" s="85" t="e">
        <f t="shared" si="315"/>
        <v>#N/A</v>
      </c>
      <c r="AK468" s="85" t="e">
        <f t="shared" si="326"/>
        <v>#VALUE!</v>
      </c>
      <c r="AL468" s="85" t="e">
        <f t="shared" si="327"/>
        <v>#VALUE!</v>
      </c>
      <c r="AM468" s="85" t="e">
        <f t="shared" si="328"/>
        <v>#VALUE!</v>
      </c>
      <c r="AN468" s="85" t="e">
        <f t="shared" si="329"/>
        <v>#N/A</v>
      </c>
      <c r="AO468" s="85" t="e">
        <f t="shared" si="316"/>
        <v>#N/A</v>
      </c>
      <c r="AP468" s="85" t="e">
        <f t="shared" si="317"/>
        <v>#N/A</v>
      </c>
      <c r="AQ468" s="85" t="e">
        <f t="shared" si="318"/>
        <v>#N/A</v>
      </c>
      <c r="AR468" s="85" t="e">
        <f t="shared" si="319"/>
        <v>#N/A</v>
      </c>
      <c r="AS468" s="85" t="e">
        <f t="shared" si="320"/>
        <v>#N/A</v>
      </c>
      <c r="AT468" s="85" t="e">
        <f t="shared" si="321"/>
        <v>#N/A</v>
      </c>
      <c r="AU468" s="85" t="e">
        <f t="shared" si="330"/>
        <v>#VALUE!</v>
      </c>
      <c r="AV468" s="85" t="e">
        <f t="shared" si="331"/>
        <v>#VALUE!</v>
      </c>
      <c r="AW468" s="85" t="e">
        <f t="shared" si="332"/>
        <v>#VALUE!</v>
      </c>
      <c r="AX468" s="25" t="e">
        <f t="shared" si="333"/>
        <v>#VALUE!</v>
      </c>
      <c r="AY468" s="25">
        <f t="shared" si="335"/>
        <v>1.0169999999999999</v>
      </c>
      <c r="AZ468" s="55" t="e">
        <f t="shared" si="334"/>
        <v>#DIV/0!</v>
      </c>
    </row>
    <row r="469" spans="3:52">
      <c r="C469" s="4"/>
      <c r="D469" s="4"/>
      <c r="E469" s="4"/>
      <c r="F469" s="4"/>
      <c r="G469" s="55">
        <f t="shared" si="295"/>
        <v>-1.1208741258741391E-2</v>
      </c>
      <c r="H469" s="26"/>
      <c r="I469" s="25">
        <f>'Randament Mammo'!$I$18-4.5</f>
        <v>61.5</v>
      </c>
      <c r="J469" s="26"/>
      <c r="K469" s="25">
        <f t="shared" si="322"/>
        <v>0</v>
      </c>
      <c r="L469" s="25" t="e">
        <f>VLOOKUP(E469,'Tabele aux MGD'!B459:F469,IF(_CTF="Mo/Mo",2,IF(_CTF="Mo/Rh",3,IF(_CTF="Rh/Rh",4,5))),0)</f>
        <v>#N/A</v>
      </c>
      <c r="M469" s="25" t="e">
        <f t="shared" si="296"/>
        <v>#N/A</v>
      </c>
      <c r="N469" s="25" t="e">
        <f t="shared" si="297"/>
        <v>#N/A</v>
      </c>
      <c r="O469" s="25" t="e">
        <f t="shared" si="298"/>
        <v>#N/A</v>
      </c>
      <c r="P469" s="25" t="e">
        <f t="shared" si="299"/>
        <v>#N/A</v>
      </c>
      <c r="Q469" s="25" t="e">
        <f t="shared" si="300"/>
        <v>#N/A</v>
      </c>
      <c r="R469" s="25" t="e">
        <f t="shared" si="301"/>
        <v>#N/A</v>
      </c>
      <c r="S469" s="25" t="e">
        <f t="shared" si="302"/>
        <v>#N/A</v>
      </c>
      <c r="T469" s="25" t="e">
        <f t="shared" si="303"/>
        <v>#N/A</v>
      </c>
      <c r="U469" s="25" t="e">
        <f t="shared" si="323"/>
        <v>#VALUE!</v>
      </c>
      <c r="V469" s="25" t="e">
        <f t="shared" si="324"/>
        <v>#VALUE!</v>
      </c>
      <c r="W469" s="25" t="e">
        <f t="shared" si="325"/>
        <v>#VALUE!</v>
      </c>
      <c r="X469" s="26"/>
      <c r="Y469" s="85" t="e">
        <f t="shared" si="304"/>
        <v>#N/A</v>
      </c>
      <c r="Z469" s="85" t="e">
        <f t="shared" si="305"/>
        <v>#N/A</v>
      </c>
      <c r="AA469" s="85" t="e">
        <f t="shared" si="306"/>
        <v>#N/A</v>
      </c>
      <c r="AB469" s="85" t="e">
        <f t="shared" si="307"/>
        <v>#N/A</v>
      </c>
      <c r="AC469" s="85" t="e">
        <f t="shared" si="308"/>
        <v>#N/A</v>
      </c>
      <c r="AD469" s="85" t="e">
        <f t="shared" si="309"/>
        <v>#N/A</v>
      </c>
      <c r="AE469" s="85" t="e">
        <f t="shared" si="310"/>
        <v>#N/A</v>
      </c>
      <c r="AF469" s="85" t="e">
        <f t="shared" si="311"/>
        <v>#N/A</v>
      </c>
      <c r="AG469" s="85" t="e">
        <f t="shared" si="312"/>
        <v>#N/A</v>
      </c>
      <c r="AH469" s="85" t="e">
        <f t="shared" si="313"/>
        <v>#N/A</v>
      </c>
      <c r="AI469" s="85" t="e">
        <f t="shared" si="314"/>
        <v>#N/A</v>
      </c>
      <c r="AJ469" s="85" t="e">
        <f t="shared" si="315"/>
        <v>#N/A</v>
      </c>
      <c r="AK469" s="85" t="e">
        <f t="shared" si="326"/>
        <v>#VALUE!</v>
      </c>
      <c r="AL469" s="85" t="e">
        <f t="shared" si="327"/>
        <v>#VALUE!</v>
      </c>
      <c r="AM469" s="85" t="e">
        <f t="shared" si="328"/>
        <v>#VALUE!</v>
      </c>
      <c r="AN469" s="85" t="e">
        <f t="shared" si="329"/>
        <v>#N/A</v>
      </c>
      <c r="AO469" s="85" t="e">
        <f t="shared" si="316"/>
        <v>#N/A</v>
      </c>
      <c r="AP469" s="85" t="e">
        <f t="shared" si="317"/>
        <v>#N/A</v>
      </c>
      <c r="AQ469" s="85" t="e">
        <f t="shared" si="318"/>
        <v>#N/A</v>
      </c>
      <c r="AR469" s="85" t="e">
        <f t="shared" si="319"/>
        <v>#N/A</v>
      </c>
      <c r="AS469" s="85" t="e">
        <f t="shared" si="320"/>
        <v>#N/A</v>
      </c>
      <c r="AT469" s="85" t="e">
        <f t="shared" si="321"/>
        <v>#N/A</v>
      </c>
      <c r="AU469" s="85" t="e">
        <f t="shared" si="330"/>
        <v>#VALUE!</v>
      </c>
      <c r="AV469" s="85" t="e">
        <f t="shared" si="331"/>
        <v>#VALUE!</v>
      </c>
      <c r="AW469" s="85" t="e">
        <f t="shared" si="332"/>
        <v>#VALUE!</v>
      </c>
      <c r="AX469" s="25" t="e">
        <f t="shared" si="333"/>
        <v>#VALUE!</v>
      </c>
      <c r="AY469" s="25">
        <f t="shared" si="335"/>
        <v>1.0169999999999999</v>
      </c>
      <c r="AZ469" s="55" t="e">
        <f t="shared" si="334"/>
        <v>#DIV/0!</v>
      </c>
    </row>
    <row r="470" spans="3:52">
      <c r="C470" s="4"/>
      <c r="D470" s="4"/>
      <c r="E470" s="4"/>
      <c r="F470" s="4"/>
      <c r="G470" s="55">
        <f t="shared" si="295"/>
        <v>-1.1208741258741391E-2</v>
      </c>
      <c r="H470" s="26"/>
      <c r="I470" s="25">
        <f>'Randament Mammo'!$I$18-4.5</f>
        <v>61.5</v>
      </c>
      <c r="J470" s="26"/>
      <c r="K470" s="25">
        <f t="shared" si="322"/>
        <v>0</v>
      </c>
      <c r="L470" s="25" t="e">
        <f>VLOOKUP(E470,'Tabele aux MGD'!B460:F470,IF(_CTF="Mo/Mo",2,IF(_CTF="Mo/Rh",3,IF(_CTF="Rh/Rh",4,5))),0)</f>
        <v>#N/A</v>
      </c>
      <c r="M470" s="25" t="e">
        <f t="shared" si="296"/>
        <v>#N/A</v>
      </c>
      <c r="N470" s="25" t="e">
        <f t="shared" si="297"/>
        <v>#N/A</v>
      </c>
      <c r="O470" s="25" t="e">
        <f t="shared" si="298"/>
        <v>#N/A</v>
      </c>
      <c r="P470" s="25" t="e">
        <f t="shared" si="299"/>
        <v>#N/A</v>
      </c>
      <c r="Q470" s="25" t="e">
        <f t="shared" si="300"/>
        <v>#N/A</v>
      </c>
      <c r="R470" s="25" t="e">
        <f t="shared" si="301"/>
        <v>#N/A</v>
      </c>
      <c r="S470" s="25" t="e">
        <f t="shared" si="302"/>
        <v>#N/A</v>
      </c>
      <c r="T470" s="25" t="e">
        <f t="shared" si="303"/>
        <v>#N/A</v>
      </c>
      <c r="U470" s="25" t="e">
        <f t="shared" si="323"/>
        <v>#VALUE!</v>
      </c>
      <c r="V470" s="25" t="e">
        <f t="shared" si="324"/>
        <v>#VALUE!</v>
      </c>
      <c r="W470" s="25" t="e">
        <f t="shared" si="325"/>
        <v>#VALUE!</v>
      </c>
      <c r="X470" s="26"/>
      <c r="Y470" s="85" t="e">
        <f t="shared" si="304"/>
        <v>#N/A</v>
      </c>
      <c r="Z470" s="85" t="e">
        <f t="shared" si="305"/>
        <v>#N/A</v>
      </c>
      <c r="AA470" s="85" t="e">
        <f t="shared" si="306"/>
        <v>#N/A</v>
      </c>
      <c r="AB470" s="85" t="e">
        <f t="shared" si="307"/>
        <v>#N/A</v>
      </c>
      <c r="AC470" s="85" t="e">
        <f t="shared" si="308"/>
        <v>#N/A</v>
      </c>
      <c r="AD470" s="85" t="e">
        <f t="shared" si="309"/>
        <v>#N/A</v>
      </c>
      <c r="AE470" s="85" t="e">
        <f t="shared" si="310"/>
        <v>#N/A</v>
      </c>
      <c r="AF470" s="85" t="e">
        <f t="shared" si="311"/>
        <v>#N/A</v>
      </c>
      <c r="AG470" s="85" t="e">
        <f t="shared" si="312"/>
        <v>#N/A</v>
      </c>
      <c r="AH470" s="85" t="e">
        <f t="shared" si="313"/>
        <v>#N/A</v>
      </c>
      <c r="AI470" s="85" t="e">
        <f t="shared" si="314"/>
        <v>#N/A</v>
      </c>
      <c r="AJ470" s="85" t="e">
        <f t="shared" si="315"/>
        <v>#N/A</v>
      </c>
      <c r="AK470" s="85" t="e">
        <f t="shared" si="326"/>
        <v>#VALUE!</v>
      </c>
      <c r="AL470" s="85" t="e">
        <f t="shared" si="327"/>
        <v>#VALUE!</v>
      </c>
      <c r="AM470" s="85" t="e">
        <f t="shared" si="328"/>
        <v>#VALUE!</v>
      </c>
      <c r="AN470" s="85" t="e">
        <f t="shared" si="329"/>
        <v>#N/A</v>
      </c>
      <c r="AO470" s="85" t="e">
        <f t="shared" si="316"/>
        <v>#N/A</v>
      </c>
      <c r="AP470" s="85" t="e">
        <f t="shared" si="317"/>
        <v>#N/A</v>
      </c>
      <c r="AQ470" s="85" t="e">
        <f t="shared" si="318"/>
        <v>#N/A</v>
      </c>
      <c r="AR470" s="85" t="e">
        <f t="shared" si="319"/>
        <v>#N/A</v>
      </c>
      <c r="AS470" s="85" t="e">
        <f t="shared" si="320"/>
        <v>#N/A</v>
      </c>
      <c r="AT470" s="85" t="e">
        <f t="shared" si="321"/>
        <v>#N/A</v>
      </c>
      <c r="AU470" s="85" t="e">
        <f t="shared" si="330"/>
        <v>#VALUE!</v>
      </c>
      <c r="AV470" s="85" t="e">
        <f t="shared" si="331"/>
        <v>#VALUE!</v>
      </c>
      <c r="AW470" s="85" t="e">
        <f t="shared" si="332"/>
        <v>#VALUE!</v>
      </c>
      <c r="AX470" s="25" t="e">
        <f t="shared" si="333"/>
        <v>#VALUE!</v>
      </c>
      <c r="AY470" s="25">
        <f t="shared" si="335"/>
        <v>1.0169999999999999</v>
      </c>
      <c r="AZ470" s="55" t="e">
        <f t="shared" si="334"/>
        <v>#DIV/0!</v>
      </c>
    </row>
    <row r="471" spans="3:52">
      <c r="C471" s="4"/>
      <c r="D471" s="4"/>
      <c r="E471" s="4"/>
      <c r="F471" s="4"/>
      <c r="G471" s="55">
        <f t="shared" ref="G471:G534" si="336">MGD_A*E471^2+MGD_B*E471+MGD_C</f>
        <v>-1.1208741258741391E-2</v>
      </c>
      <c r="H471" s="26"/>
      <c r="I471" s="25">
        <f>'Randament Mammo'!$I$18-4.5</f>
        <v>61.5</v>
      </c>
      <c r="J471" s="26"/>
      <c r="K471" s="25">
        <f t="shared" si="322"/>
        <v>0</v>
      </c>
      <c r="L471" s="25" t="e">
        <f>VLOOKUP(E471,'Tabele aux MGD'!B461:F471,IF(_CTF="Mo/Mo",2,IF(_CTF="Mo/Rh",3,IF(_CTF="Rh/Rh",4,5))),0)</f>
        <v>#N/A</v>
      </c>
      <c r="M471" s="25" t="e">
        <f t="shared" ref="M471:M534" si="337">INDEX(_Tabel4,1,MATCH(J471,_Tabel4_Col))</f>
        <v>#N/A</v>
      </c>
      <c r="N471" s="25" t="e">
        <f t="shared" ref="N471:N534" si="338">INDEX(_Tabel4,1,IF(MATCH(J471,_Tabel4_Col)=9,9,MATCH(J471,_Tabel4_Col)+1))</f>
        <v>#N/A</v>
      </c>
      <c r="O471" s="25" t="e">
        <f t="shared" ref="O471:O534" si="339">INDEX(_Tabel4,MATCH(L471,_Tabel4_Rd),1)</f>
        <v>#N/A</v>
      </c>
      <c r="P471" s="25" t="e">
        <f t="shared" ref="P471:P534" si="340">INDEX(_Tabel4,IF(MATCH(L471,_Tabel4_Rd)=10,10,MATCH(L471,_Tabel4_Rd)+1),1)</f>
        <v>#N/A</v>
      </c>
      <c r="Q471" s="25" t="e">
        <f t="shared" ref="Q471:Q534" si="341">INDEX(_Tabel4,MATCH(L471,_Tabel4_Rd),MATCH(J471,_Tabel4_Col))</f>
        <v>#N/A</v>
      </c>
      <c r="R471" s="25" t="e">
        <f t="shared" ref="R471:R534" si="342">INDEX(_Tabel4,MATCH(L471,_Tabel4_Rd),IF(MATCH(J471,_Tabel4_Col)=9,9,MATCH(J471,_Tabel4_Col)+1))</f>
        <v>#N/A</v>
      </c>
      <c r="S471" s="25" t="e">
        <f t="shared" ref="S471:S534" si="343">INDEX(_Tabel4,IF(MATCH(L471,_Tabel4_Rd)=10,10,MATCH(L471,_Tabel4_Rd)+1),MATCH(J471,_Tabel4_Col))</f>
        <v>#N/A</v>
      </c>
      <c r="T471" s="25" t="e">
        <f t="shared" ref="T471:T534" si="344">INDEX(_Tabel4,IF(MATCH(L471,_Tabel4_Rd)=10,10,MATCH(L471,_Tabel4_Rd)+1),IF(MATCH(J471,_Tabel4_Col)=9,9,MATCH(J471,_Tabel4_Col)+1))</f>
        <v>#N/A</v>
      </c>
      <c r="U471" s="25" t="e">
        <f t="shared" si="323"/>
        <v>#VALUE!</v>
      </c>
      <c r="V471" s="25" t="e">
        <f t="shared" si="324"/>
        <v>#VALUE!</v>
      </c>
      <c r="W471" s="25" t="e">
        <f t="shared" si="325"/>
        <v>#VALUE!</v>
      </c>
      <c r="X471" s="26"/>
      <c r="Y471" s="85" t="e">
        <f t="shared" ref="Y471:Y534" si="345">VLOOKUP(L471,_Tabel5,1,TRUE)</f>
        <v>#N/A</v>
      </c>
      <c r="Z471" s="85" t="e">
        <f t="shared" ref="Z471:Z534" si="346">MATCH(L471,_Tabel5_Col_HVL,1)-9</f>
        <v>#N/A</v>
      </c>
      <c r="AA471" s="85" t="e">
        <f t="shared" ref="AA471:AA534" si="347">MATCH(J471,_Tabel5_Col_d,1)+Z471-1</f>
        <v>#N/A</v>
      </c>
      <c r="AB471" s="85" t="e">
        <f t="shared" ref="AB471:AB534" si="348">IF(MATCH(J471,_Tabel5_Col_d,1)=10,AA471,AA471+1)</f>
        <v>#N/A</v>
      </c>
      <c r="AC471" s="85" t="e">
        <f t="shared" ref="AC471:AC534" si="349">INDEX(_Tabel5_Col_dtot,AA471)</f>
        <v>#N/A</v>
      </c>
      <c r="AD471" s="85" t="e">
        <f t="shared" ref="AD471:AD534" si="350">INDEX(_Tabel5_Col_dtot,AB471)</f>
        <v>#N/A</v>
      </c>
      <c r="AE471" s="85" t="e">
        <f t="shared" ref="AE471:AE534" si="351">HLOOKUP(X471,_Tabel5_g,1,TRUE)</f>
        <v>#N/A</v>
      </c>
      <c r="AF471" s="85" t="e">
        <f t="shared" ref="AF471:AF534" si="352">INDEX(_Tabel5_Rand_gl,1,IF(X471=100,5,MATCH(AE471,_Tabel5_Rand_gl,0)+1))</f>
        <v>#N/A</v>
      </c>
      <c r="AG471" s="85" t="e">
        <f t="shared" ref="AG471:AG534" si="353">HLOOKUP(AE471,_Tabel5_g,AA471+1,TRUE)</f>
        <v>#N/A</v>
      </c>
      <c r="AH471" s="85" t="e">
        <f t="shared" ref="AH471:AH534" si="354">HLOOKUP(AF471,_Tabel5_g,AA471+1,TRUE)</f>
        <v>#N/A</v>
      </c>
      <c r="AI471" s="85" t="e">
        <f t="shared" ref="AI471:AI534" si="355">HLOOKUP(AE471,_Tabel5_g,AB471+1,TRUE)</f>
        <v>#N/A</v>
      </c>
      <c r="AJ471" s="85" t="e">
        <f t="shared" ref="AJ471:AJ534" si="356">HLOOKUP(AF471,_Tabel5_g,AB471+1,TRUE)</f>
        <v>#N/A</v>
      </c>
      <c r="AK471" s="85" t="e">
        <f t="shared" si="326"/>
        <v>#VALUE!</v>
      </c>
      <c r="AL471" s="85" t="e">
        <f t="shared" si="327"/>
        <v>#VALUE!</v>
      </c>
      <c r="AM471" s="85" t="e">
        <f t="shared" si="328"/>
        <v>#VALUE!</v>
      </c>
      <c r="AN471" s="85" t="e">
        <f t="shared" si="329"/>
        <v>#N/A</v>
      </c>
      <c r="AO471" s="85" t="e">
        <f t="shared" ref="AO471:AO534" si="357">MATCH(J471,_Tabel5_Col_d,1)+AN471-1</f>
        <v>#N/A</v>
      </c>
      <c r="AP471" s="85" t="e">
        <f t="shared" ref="AP471:AP534" si="358">IF(MATCH(J471,_Tabel5_Col_d,1)=10,AO471,AO471+1)</f>
        <v>#N/A</v>
      </c>
      <c r="AQ471" s="85" t="e">
        <f t="shared" ref="AQ471:AQ534" si="359">HLOOKUP(AE471,_Tabel5_g,AO471+1,TRUE)</f>
        <v>#N/A</v>
      </c>
      <c r="AR471" s="85" t="e">
        <f t="shared" ref="AR471:AR534" si="360">HLOOKUP(AF471,_Tabel5_g,AO471+1,TRUE)</f>
        <v>#N/A</v>
      </c>
      <c r="AS471" s="85" t="e">
        <f t="shared" ref="AS471:AS534" si="361">HLOOKUP(AE471,_Tabel5_g,AP471+1,TRUE)</f>
        <v>#N/A</v>
      </c>
      <c r="AT471" s="85" t="e">
        <f t="shared" ref="AT471:AT534" si="362">HLOOKUP(AF471,_Tabel5_g,AP471+1,TRUE)</f>
        <v>#N/A</v>
      </c>
      <c r="AU471" s="85" t="e">
        <f t="shared" si="330"/>
        <v>#VALUE!</v>
      </c>
      <c r="AV471" s="85" t="e">
        <f t="shared" si="331"/>
        <v>#VALUE!</v>
      </c>
      <c r="AW471" s="85" t="e">
        <f t="shared" si="332"/>
        <v>#VALUE!</v>
      </c>
      <c r="AX471" s="25" t="e">
        <f t="shared" si="333"/>
        <v>#VALUE!</v>
      </c>
      <c r="AY471" s="25">
        <f t="shared" si="335"/>
        <v>1.0169999999999999</v>
      </c>
      <c r="AZ471" s="55" t="e">
        <f t="shared" si="334"/>
        <v>#DIV/0!</v>
      </c>
    </row>
    <row r="472" spans="3:52">
      <c r="C472" s="4"/>
      <c r="D472" s="4"/>
      <c r="E472" s="4"/>
      <c r="F472" s="4"/>
      <c r="G472" s="55">
        <f t="shared" si="336"/>
        <v>-1.1208741258741391E-2</v>
      </c>
      <c r="H472" s="26"/>
      <c r="I472" s="25">
        <f>'Randament Mammo'!$I$18-4.5</f>
        <v>61.5</v>
      </c>
      <c r="J472" s="26"/>
      <c r="K472" s="25">
        <f t="shared" si="322"/>
        <v>0</v>
      </c>
      <c r="L472" s="25" t="e">
        <f>VLOOKUP(E472,'Tabele aux MGD'!B462:F472,IF(_CTF="Mo/Mo",2,IF(_CTF="Mo/Rh",3,IF(_CTF="Rh/Rh",4,5))),0)</f>
        <v>#N/A</v>
      </c>
      <c r="M472" s="25" t="e">
        <f t="shared" si="337"/>
        <v>#N/A</v>
      </c>
      <c r="N472" s="25" t="e">
        <f t="shared" si="338"/>
        <v>#N/A</v>
      </c>
      <c r="O472" s="25" t="e">
        <f t="shared" si="339"/>
        <v>#N/A</v>
      </c>
      <c r="P472" s="25" t="e">
        <f t="shared" si="340"/>
        <v>#N/A</v>
      </c>
      <c r="Q472" s="25" t="e">
        <f t="shared" si="341"/>
        <v>#N/A</v>
      </c>
      <c r="R472" s="25" t="e">
        <f t="shared" si="342"/>
        <v>#N/A</v>
      </c>
      <c r="S472" s="25" t="e">
        <f t="shared" si="343"/>
        <v>#N/A</v>
      </c>
      <c r="T472" s="25" t="e">
        <f t="shared" si="344"/>
        <v>#N/A</v>
      </c>
      <c r="U472" s="25" t="e">
        <f t="shared" si="323"/>
        <v>#VALUE!</v>
      </c>
      <c r="V472" s="25" t="e">
        <f t="shared" si="324"/>
        <v>#VALUE!</v>
      </c>
      <c r="W472" s="25" t="e">
        <f t="shared" si="325"/>
        <v>#VALUE!</v>
      </c>
      <c r="X472" s="26"/>
      <c r="Y472" s="85" t="e">
        <f t="shared" si="345"/>
        <v>#N/A</v>
      </c>
      <c r="Z472" s="85" t="e">
        <f t="shared" si="346"/>
        <v>#N/A</v>
      </c>
      <c r="AA472" s="85" t="e">
        <f t="shared" si="347"/>
        <v>#N/A</v>
      </c>
      <c r="AB472" s="85" t="e">
        <f t="shared" si="348"/>
        <v>#N/A</v>
      </c>
      <c r="AC472" s="85" t="e">
        <f t="shared" si="349"/>
        <v>#N/A</v>
      </c>
      <c r="AD472" s="85" t="e">
        <f t="shared" si="350"/>
        <v>#N/A</v>
      </c>
      <c r="AE472" s="85" t="e">
        <f t="shared" si="351"/>
        <v>#N/A</v>
      </c>
      <c r="AF472" s="85" t="e">
        <f t="shared" si="352"/>
        <v>#N/A</v>
      </c>
      <c r="AG472" s="85" t="e">
        <f t="shared" si="353"/>
        <v>#N/A</v>
      </c>
      <c r="AH472" s="85" t="e">
        <f t="shared" si="354"/>
        <v>#N/A</v>
      </c>
      <c r="AI472" s="85" t="e">
        <f t="shared" si="355"/>
        <v>#N/A</v>
      </c>
      <c r="AJ472" s="85" t="e">
        <f t="shared" si="356"/>
        <v>#N/A</v>
      </c>
      <c r="AK472" s="85" t="e">
        <f t="shared" si="326"/>
        <v>#VALUE!</v>
      </c>
      <c r="AL472" s="85" t="e">
        <f t="shared" si="327"/>
        <v>#VALUE!</v>
      </c>
      <c r="AM472" s="85" t="e">
        <f t="shared" si="328"/>
        <v>#VALUE!</v>
      </c>
      <c r="AN472" s="85" t="e">
        <f t="shared" si="329"/>
        <v>#N/A</v>
      </c>
      <c r="AO472" s="85" t="e">
        <f t="shared" si="357"/>
        <v>#N/A</v>
      </c>
      <c r="AP472" s="85" t="e">
        <f t="shared" si="358"/>
        <v>#N/A</v>
      </c>
      <c r="AQ472" s="85" t="e">
        <f t="shared" si="359"/>
        <v>#N/A</v>
      </c>
      <c r="AR472" s="85" t="e">
        <f t="shared" si="360"/>
        <v>#N/A</v>
      </c>
      <c r="AS472" s="85" t="e">
        <f t="shared" si="361"/>
        <v>#N/A</v>
      </c>
      <c r="AT472" s="85" t="e">
        <f t="shared" si="362"/>
        <v>#N/A</v>
      </c>
      <c r="AU472" s="85" t="e">
        <f t="shared" si="330"/>
        <v>#VALUE!</v>
      </c>
      <c r="AV472" s="85" t="e">
        <f t="shared" si="331"/>
        <v>#VALUE!</v>
      </c>
      <c r="AW472" s="85" t="e">
        <f t="shared" si="332"/>
        <v>#VALUE!</v>
      </c>
      <c r="AX472" s="25" t="e">
        <f t="shared" si="333"/>
        <v>#VALUE!</v>
      </c>
      <c r="AY472" s="25">
        <f t="shared" si="335"/>
        <v>1.0169999999999999</v>
      </c>
      <c r="AZ472" s="55" t="e">
        <f t="shared" si="334"/>
        <v>#DIV/0!</v>
      </c>
    </row>
    <row r="473" spans="3:52">
      <c r="C473" s="4"/>
      <c r="D473" s="4"/>
      <c r="E473" s="4"/>
      <c r="F473" s="4"/>
      <c r="G473" s="55">
        <f t="shared" si="336"/>
        <v>-1.1208741258741391E-2</v>
      </c>
      <c r="H473" s="26"/>
      <c r="I473" s="25">
        <f>'Randament Mammo'!$I$18-4.5</f>
        <v>61.5</v>
      </c>
      <c r="J473" s="26"/>
      <c r="K473" s="25">
        <f t="shared" ref="K473:K536" si="363">H473-J473</f>
        <v>0</v>
      </c>
      <c r="L473" s="25" t="e">
        <f>VLOOKUP(E473,'Tabele aux MGD'!B463:F473,IF(_CTF="Mo/Mo",2,IF(_CTF="Mo/Rh",3,IF(_CTF="Rh/Rh",4,5))),0)</f>
        <v>#N/A</v>
      </c>
      <c r="M473" s="25" t="e">
        <f t="shared" si="337"/>
        <v>#N/A</v>
      </c>
      <c r="N473" s="25" t="e">
        <f t="shared" si="338"/>
        <v>#N/A</v>
      </c>
      <c r="O473" s="25" t="e">
        <f t="shared" si="339"/>
        <v>#N/A</v>
      </c>
      <c r="P473" s="25" t="e">
        <f t="shared" si="340"/>
        <v>#N/A</v>
      </c>
      <c r="Q473" s="25" t="e">
        <f t="shared" si="341"/>
        <v>#N/A</v>
      </c>
      <c r="R473" s="25" t="e">
        <f t="shared" si="342"/>
        <v>#N/A</v>
      </c>
      <c r="S473" s="25" t="e">
        <f t="shared" si="343"/>
        <v>#N/A</v>
      </c>
      <c r="T473" s="25" t="e">
        <f t="shared" si="344"/>
        <v>#N/A</v>
      </c>
      <c r="U473" s="25" t="e">
        <f t="shared" ref="U473:U536" si="364">TREND(Q473:R473,M473:N473,J473)</f>
        <v>#VALUE!</v>
      </c>
      <c r="V473" s="25" t="e">
        <f t="shared" ref="V473:V536" si="365">TREND(S473:T473,M473:N473,J473)</f>
        <v>#VALUE!</v>
      </c>
      <c r="W473" s="25" t="e">
        <f t="shared" ref="W473:W536" si="366">TREND(U473:V473,O473:P473,L473)</f>
        <v>#VALUE!</v>
      </c>
      <c r="X473" s="26"/>
      <c r="Y473" s="85" t="e">
        <f t="shared" si="345"/>
        <v>#N/A</v>
      </c>
      <c r="Z473" s="85" t="e">
        <f t="shared" si="346"/>
        <v>#N/A</v>
      </c>
      <c r="AA473" s="85" t="e">
        <f t="shared" si="347"/>
        <v>#N/A</v>
      </c>
      <c r="AB473" s="85" t="e">
        <f t="shared" si="348"/>
        <v>#N/A</v>
      </c>
      <c r="AC473" s="85" t="e">
        <f t="shared" si="349"/>
        <v>#N/A</v>
      </c>
      <c r="AD473" s="85" t="e">
        <f t="shared" si="350"/>
        <v>#N/A</v>
      </c>
      <c r="AE473" s="85" t="e">
        <f t="shared" si="351"/>
        <v>#N/A</v>
      </c>
      <c r="AF473" s="85" t="e">
        <f t="shared" si="352"/>
        <v>#N/A</v>
      </c>
      <c r="AG473" s="85" t="e">
        <f t="shared" si="353"/>
        <v>#N/A</v>
      </c>
      <c r="AH473" s="85" t="e">
        <f t="shared" si="354"/>
        <v>#N/A</v>
      </c>
      <c r="AI473" s="85" t="e">
        <f t="shared" si="355"/>
        <v>#N/A</v>
      </c>
      <c r="AJ473" s="85" t="e">
        <f t="shared" si="356"/>
        <v>#N/A</v>
      </c>
      <c r="AK473" s="85" t="e">
        <f t="shared" ref="AK473:AK536" si="367">TREND(AG473:AH473,AE473:AF473,X473)</f>
        <v>#VALUE!</v>
      </c>
      <c r="AL473" s="85" t="e">
        <f t="shared" ref="AL473:AL536" si="368">TREND(AI473:AJ473,AE473:AF473,X473)</f>
        <v>#VALUE!</v>
      </c>
      <c r="AM473" s="85" t="e">
        <f t="shared" ref="AM473:AM536" si="369">TREND(AK473:AL473,AC473:AD473,J473)</f>
        <v>#VALUE!</v>
      </c>
      <c r="AN473" s="85" t="e">
        <f t="shared" ref="AN473:AN536" si="370">IF(Z473=75,Z473,Z473+10)</f>
        <v>#N/A</v>
      </c>
      <c r="AO473" s="85" t="e">
        <f t="shared" si="357"/>
        <v>#N/A</v>
      </c>
      <c r="AP473" s="85" t="e">
        <f t="shared" si="358"/>
        <v>#N/A</v>
      </c>
      <c r="AQ473" s="85" t="e">
        <f t="shared" si="359"/>
        <v>#N/A</v>
      </c>
      <c r="AR473" s="85" t="e">
        <f t="shared" si="360"/>
        <v>#N/A</v>
      </c>
      <c r="AS473" s="85" t="e">
        <f t="shared" si="361"/>
        <v>#N/A</v>
      </c>
      <c r="AT473" s="85" t="e">
        <f t="shared" si="362"/>
        <v>#N/A</v>
      </c>
      <c r="AU473" s="85" t="e">
        <f t="shared" ref="AU473:AU536" si="371">TREND(AQ473:AR473,AE473:AF473,X473)</f>
        <v>#VALUE!</v>
      </c>
      <c r="AV473" s="85" t="e">
        <f t="shared" ref="AV473:AV536" si="372">TREND(AS473:AT473,AE473:AF473,X473)</f>
        <v>#VALUE!</v>
      </c>
      <c r="AW473" s="85" t="e">
        <f t="shared" ref="AW473:AW536" si="373">TREND(AU473:AV473,AC473:AD473,J473)</f>
        <v>#VALUE!</v>
      </c>
      <c r="AX473" s="25" t="e">
        <f t="shared" ref="AX473:AX536" si="374">AM473+(AW473-AM473)/0.05*(L473-Y473)</f>
        <v>#VALUE!</v>
      </c>
      <c r="AY473" s="25">
        <f t="shared" si="335"/>
        <v>1.0169999999999999</v>
      </c>
      <c r="AZ473" s="55" t="e">
        <f t="shared" ref="AZ473:AZ536" si="375">G473*F473*(I473/K473)^2*W473*AX473*AY473</f>
        <v>#DIV/0!</v>
      </c>
    </row>
    <row r="474" spans="3:52">
      <c r="C474" s="4"/>
      <c r="D474" s="4"/>
      <c r="E474" s="4"/>
      <c r="F474" s="4"/>
      <c r="G474" s="55">
        <f t="shared" si="336"/>
        <v>-1.1208741258741391E-2</v>
      </c>
      <c r="H474" s="26"/>
      <c r="I474" s="25">
        <f>'Randament Mammo'!$I$18-4.5</f>
        <v>61.5</v>
      </c>
      <c r="J474" s="26"/>
      <c r="K474" s="25">
        <f t="shared" si="363"/>
        <v>0</v>
      </c>
      <c r="L474" s="25" t="e">
        <f>VLOOKUP(E474,'Tabele aux MGD'!B464:F474,IF(_CTF="Mo/Mo",2,IF(_CTF="Mo/Rh",3,IF(_CTF="Rh/Rh",4,5))),0)</f>
        <v>#N/A</v>
      </c>
      <c r="M474" s="25" t="e">
        <f t="shared" si="337"/>
        <v>#N/A</v>
      </c>
      <c r="N474" s="25" t="e">
        <f t="shared" si="338"/>
        <v>#N/A</v>
      </c>
      <c r="O474" s="25" t="e">
        <f t="shared" si="339"/>
        <v>#N/A</v>
      </c>
      <c r="P474" s="25" t="e">
        <f t="shared" si="340"/>
        <v>#N/A</v>
      </c>
      <c r="Q474" s="25" t="e">
        <f t="shared" si="341"/>
        <v>#N/A</v>
      </c>
      <c r="R474" s="25" t="e">
        <f t="shared" si="342"/>
        <v>#N/A</v>
      </c>
      <c r="S474" s="25" t="e">
        <f t="shared" si="343"/>
        <v>#N/A</v>
      </c>
      <c r="T474" s="25" t="e">
        <f t="shared" si="344"/>
        <v>#N/A</v>
      </c>
      <c r="U474" s="25" t="e">
        <f t="shared" si="364"/>
        <v>#VALUE!</v>
      </c>
      <c r="V474" s="25" t="e">
        <f t="shared" si="365"/>
        <v>#VALUE!</v>
      </c>
      <c r="W474" s="25" t="e">
        <f t="shared" si="366"/>
        <v>#VALUE!</v>
      </c>
      <c r="X474" s="26"/>
      <c r="Y474" s="85" t="e">
        <f t="shared" si="345"/>
        <v>#N/A</v>
      </c>
      <c r="Z474" s="85" t="e">
        <f t="shared" si="346"/>
        <v>#N/A</v>
      </c>
      <c r="AA474" s="85" t="e">
        <f t="shared" si="347"/>
        <v>#N/A</v>
      </c>
      <c r="AB474" s="85" t="e">
        <f t="shared" si="348"/>
        <v>#N/A</v>
      </c>
      <c r="AC474" s="85" t="e">
        <f t="shared" si="349"/>
        <v>#N/A</v>
      </c>
      <c r="AD474" s="85" t="e">
        <f t="shared" si="350"/>
        <v>#N/A</v>
      </c>
      <c r="AE474" s="85" t="e">
        <f t="shared" si="351"/>
        <v>#N/A</v>
      </c>
      <c r="AF474" s="85" t="e">
        <f t="shared" si="352"/>
        <v>#N/A</v>
      </c>
      <c r="AG474" s="85" t="e">
        <f t="shared" si="353"/>
        <v>#N/A</v>
      </c>
      <c r="AH474" s="85" t="e">
        <f t="shared" si="354"/>
        <v>#N/A</v>
      </c>
      <c r="AI474" s="85" t="e">
        <f t="shared" si="355"/>
        <v>#N/A</v>
      </c>
      <c r="AJ474" s="85" t="e">
        <f t="shared" si="356"/>
        <v>#N/A</v>
      </c>
      <c r="AK474" s="85" t="e">
        <f t="shared" si="367"/>
        <v>#VALUE!</v>
      </c>
      <c r="AL474" s="85" t="e">
        <f t="shared" si="368"/>
        <v>#VALUE!</v>
      </c>
      <c r="AM474" s="85" t="e">
        <f t="shared" si="369"/>
        <v>#VALUE!</v>
      </c>
      <c r="AN474" s="85" t="e">
        <f t="shared" si="370"/>
        <v>#N/A</v>
      </c>
      <c r="AO474" s="85" t="e">
        <f t="shared" si="357"/>
        <v>#N/A</v>
      </c>
      <c r="AP474" s="85" t="e">
        <f t="shared" si="358"/>
        <v>#N/A</v>
      </c>
      <c r="AQ474" s="85" t="e">
        <f t="shared" si="359"/>
        <v>#N/A</v>
      </c>
      <c r="AR474" s="85" t="e">
        <f t="shared" si="360"/>
        <v>#N/A</v>
      </c>
      <c r="AS474" s="85" t="e">
        <f t="shared" si="361"/>
        <v>#N/A</v>
      </c>
      <c r="AT474" s="85" t="e">
        <f t="shared" si="362"/>
        <v>#N/A</v>
      </c>
      <c r="AU474" s="85" t="e">
        <f t="shared" si="371"/>
        <v>#VALUE!</v>
      </c>
      <c r="AV474" s="85" t="e">
        <f t="shared" si="372"/>
        <v>#VALUE!</v>
      </c>
      <c r="AW474" s="85" t="e">
        <f t="shared" si="373"/>
        <v>#VALUE!</v>
      </c>
      <c r="AX474" s="25" t="e">
        <f t="shared" si="374"/>
        <v>#VALUE!</v>
      </c>
      <c r="AY474" s="25">
        <f t="shared" si="335"/>
        <v>1.0169999999999999</v>
      </c>
      <c r="AZ474" s="55" t="e">
        <f t="shared" si="375"/>
        <v>#DIV/0!</v>
      </c>
    </row>
    <row r="475" spans="3:52">
      <c r="C475" s="4"/>
      <c r="D475" s="4"/>
      <c r="E475" s="4"/>
      <c r="F475" s="4"/>
      <c r="G475" s="55">
        <f t="shared" si="336"/>
        <v>-1.1208741258741391E-2</v>
      </c>
      <c r="H475" s="26"/>
      <c r="I475" s="25">
        <f>'Randament Mammo'!$I$18-4.5</f>
        <v>61.5</v>
      </c>
      <c r="J475" s="26"/>
      <c r="K475" s="25">
        <f t="shared" si="363"/>
        <v>0</v>
      </c>
      <c r="L475" s="25" t="e">
        <f>VLOOKUP(E475,'Tabele aux MGD'!B465:F475,IF(_CTF="Mo/Mo",2,IF(_CTF="Mo/Rh",3,IF(_CTF="Rh/Rh",4,5))),0)</f>
        <v>#N/A</v>
      </c>
      <c r="M475" s="25" t="e">
        <f t="shared" si="337"/>
        <v>#N/A</v>
      </c>
      <c r="N475" s="25" t="e">
        <f t="shared" si="338"/>
        <v>#N/A</v>
      </c>
      <c r="O475" s="25" t="e">
        <f t="shared" si="339"/>
        <v>#N/A</v>
      </c>
      <c r="P475" s="25" t="e">
        <f t="shared" si="340"/>
        <v>#N/A</v>
      </c>
      <c r="Q475" s="25" t="e">
        <f t="shared" si="341"/>
        <v>#N/A</v>
      </c>
      <c r="R475" s="25" t="e">
        <f t="shared" si="342"/>
        <v>#N/A</v>
      </c>
      <c r="S475" s="25" t="e">
        <f t="shared" si="343"/>
        <v>#N/A</v>
      </c>
      <c r="T475" s="25" t="e">
        <f t="shared" si="344"/>
        <v>#N/A</v>
      </c>
      <c r="U475" s="25" t="e">
        <f t="shared" si="364"/>
        <v>#VALUE!</v>
      </c>
      <c r="V475" s="25" t="e">
        <f t="shared" si="365"/>
        <v>#VALUE!</v>
      </c>
      <c r="W475" s="25" t="e">
        <f t="shared" si="366"/>
        <v>#VALUE!</v>
      </c>
      <c r="X475" s="26"/>
      <c r="Y475" s="85" t="e">
        <f t="shared" si="345"/>
        <v>#N/A</v>
      </c>
      <c r="Z475" s="85" t="e">
        <f t="shared" si="346"/>
        <v>#N/A</v>
      </c>
      <c r="AA475" s="85" t="e">
        <f t="shared" si="347"/>
        <v>#N/A</v>
      </c>
      <c r="AB475" s="85" t="e">
        <f t="shared" si="348"/>
        <v>#N/A</v>
      </c>
      <c r="AC475" s="85" t="e">
        <f t="shared" si="349"/>
        <v>#N/A</v>
      </c>
      <c r="AD475" s="85" t="e">
        <f t="shared" si="350"/>
        <v>#N/A</v>
      </c>
      <c r="AE475" s="85" t="e">
        <f t="shared" si="351"/>
        <v>#N/A</v>
      </c>
      <c r="AF475" s="85" t="e">
        <f t="shared" si="352"/>
        <v>#N/A</v>
      </c>
      <c r="AG475" s="85" t="e">
        <f t="shared" si="353"/>
        <v>#N/A</v>
      </c>
      <c r="AH475" s="85" t="e">
        <f t="shared" si="354"/>
        <v>#N/A</v>
      </c>
      <c r="AI475" s="85" t="e">
        <f t="shared" si="355"/>
        <v>#N/A</v>
      </c>
      <c r="AJ475" s="85" t="e">
        <f t="shared" si="356"/>
        <v>#N/A</v>
      </c>
      <c r="AK475" s="85" t="e">
        <f t="shared" si="367"/>
        <v>#VALUE!</v>
      </c>
      <c r="AL475" s="85" t="e">
        <f t="shared" si="368"/>
        <v>#VALUE!</v>
      </c>
      <c r="AM475" s="85" t="e">
        <f t="shared" si="369"/>
        <v>#VALUE!</v>
      </c>
      <c r="AN475" s="85" t="e">
        <f t="shared" si="370"/>
        <v>#N/A</v>
      </c>
      <c r="AO475" s="85" t="e">
        <f t="shared" si="357"/>
        <v>#N/A</v>
      </c>
      <c r="AP475" s="85" t="e">
        <f t="shared" si="358"/>
        <v>#N/A</v>
      </c>
      <c r="AQ475" s="85" t="e">
        <f t="shared" si="359"/>
        <v>#N/A</v>
      </c>
      <c r="AR475" s="85" t="e">
        <f t="shared" si="360"/>
        <v>#N/A</v>
      </c>
      <c r="AS475" s="85" t="e">
        <f t="shared" si="361"/>
        <v>#N/A</v>
      </c>
      <c r="AT475" s="85" t="e">
        <f t="shared" si="362"/>
        <v>#N/A</v>
      </c>
      <c r="AU475" s="85" t="e">
        <f t="shared" si="371"/>
        <v>#VALUE!</v>
      </c>
      <c r="AV475" s="85" t="e">
        <f t="shared" si="372"/>
        <v>#VALUE!</v>
      </c>
      <c r="AW475" s="85" t="e">
        <f t="shared" si="373"/>
        <v>#VALUE!</v>
      </c>
      <c r="AX475" s="25" t="e">
        <f t="shared" si="374"/>
        <v>#VALUE!</v>
      </c>
      <c r="AY475" s="25">
        <f t="shared" si="335"/>
        <v>1.0169999999999999</v>
      </c>
      <c r="AZ475" s="55" t="e">
        <f t="shared" si="375"/>
        <v>#DIV/0!</v>
      </c>
    </row>
    <row r="476" spans="3:52">
      <c r="C476" s="4"/>
      <c r="D476" s="4"/>
      <c r="E476" s="4"/>
      <c r="F476" s="4"/>
      <c r="G476" s="55">
        <f t="shared" si="336"/>
        <v>-1.1208741258741391E-2</v>
      </c>
      <c r="H476" s="26"/>
      <c r="I476" s="25">
        <f>'Randament Mammo'!$I$18-4.5</f>
        <v>61.5</v>
      </c>
      <c r="J476" s="26"/>
      <c r="K476" s="25">
        <f t="shared" si="363"/>
        <v>0</v>
      </c>
      <c r="L476" s="25" t="e">
        <f>VLOOKUP(E476,'Tabele aux MGD'!B466:F476,IF(_CTF="Mo/Mo",2,IF(_CTF="Mo/Rh",3,IF(_CTF="Rh/Rh",4,5))),0)</f>
        <v>#N/A</v>
      </c>
      <c r="M476" s="25" t="e">
        <f t="shared" si="337"/>
        <v>#N/A</v>
      </c>
      <c r="N476" s="25" t="e">
        <f t="shared" si="338"/>
        <v>#N/A</v>
      </c>
      <c r="O476" s="25" t="e">
        <f t="shared" si="339"/>
        <v>#N/A</v>
      </c>
      <c r="P476" s="25" t="e">
        <f t="shared" si="340"/>
        <v>#N/A</v>
      </c>
      <c r="Q476" s="25" t="e">
        <f t="shared" si="341"/>
        <v>#N/A</v>
      </c>
      <c r="R476" s="25" t="e">
        <f t="shared" si="342"/>
        <v>#N/A</v>
      </c>
      <c r="S476" s="25" t="e">
        <f t="shared" si="343"/>
        <v>#N/A</v>
      </c>
      <c r="T476" s="25" t="e">
        <f t="shared" si="344"/>
        <v>#N/A</v>
      </c>
      <c r="U476" s="25" t="e">
        <f t="shared" si="364"/>
        <v>#VALUE!</v>
      </c>
      <c r="V476" s="25" t="e">
        <f t="shared" si="365"/>
        <v>#VALUE!</v>
      </c>
      <c r="W476" s="25" t="e">
        <f t="shared" si="366"/>
        <v>#VALUE!</v>
      </c>
      <c r="X476" s="26"/>
      <c r="Y476" s="85" t="e">
        <f t="shared" si="345"/>
        <v>#N/A</v>
      </c>
      <c r="Z476" s="85" t="e">
        <f t="shared" si="346"/>
        <v>#N/A</v>
      </c>
      <c r="AA476" s="85" t="e">
        <f t="shared" si="347"/>
        <v>#N/A</v>
      </c>
      <c r="AB476" s="85" t="e">
        <f t="shared" si="348"/>
        <v>#N/A</v>
      </c>
      <c r="AC476" s="85" t="e">
        <f t="shared" si="349"/>
        <v>#N/A</v>
      </c>
      <c r="AD476" s="85" t="e">
        <f t="shared" si="350"/>
        <v>#N/A</v>
      </c>
      <c r="AE476" s="85" t="e">
        <f t="shared" si="351"/>
        <v>#N/A</v>
      </c>
      <c r="AF476" s="85" t="e">
        <f t="shared" si="352"/>
        <v>#N/A</v>
      </c>
      <c r="AG476" s="85" t="e">
        <f t="shared" si="353"/>
        <v>#N/A</v>
      </c>
      <c r="AH476" s="85" t="e">
        <f t="shared" si="354"/>
        <v>#N/A</v>
      </c>
      <c r="AI476" s="85" t="e">
        <f t="shared" si="355"/>
        <v>#N/A</v>
      </c>
      <c r="AJ476" s="85" t="e">
        <f t="shared" si="356"/>
        <v>#N/A</v>
      </c>
      <c r="AK476" s="85" t="e">
        <f t="shared" si="367"/>
        <v>#VALUE!</v>
      </c>
      <c r="AL476" s="85" t="e">
        <f t="shared" si="368"/>
        <v>#VALUE!</v>
      </c>
      <c r="AM476" s="85" t="e">
        <f t="shared" si="369"/>
        <v>#VALUE!</v>
      </c>
      <c r="AN476" s="85" t="e">
        <f t="shared" si="370"/>
        <v>#N/A</v>
      </c>
      <c r="AO476" s="85" t="e">
        <f t="shared" si="357"/>
        <v>#N/A</v>
      </c>
      <c r="AP476" s="85" t="e">
        <f t="shared" si="358"/>
        <v>#N/A</v>
      </c>
      <c r="AQ476" s="85" t="e">
        <f t="shared" si="359"/>
        <v>#N/A</v>
      </c>
      <c r="AR476" s="85" t="e">
        <f t="shared" si="360"/>
        <v>#N/A</v>
      </c>
      <c r="AS476" s="85" t="e">
        <f t="shared" si="361"/>
        <v>#N/A</v>
      </c>
      <c r="AT476" s="85" t="e">
        <f t="shared" si="362"/>
        <v>#N/A</v>
      </c>
      <c r="AU476" s="85" t="e">
        <f t="shared" si="371"/>
        <v>#VALUE!</v>
      </c>
      <c r="AV476" s="85" t="e">
        <f t="shared" si="372"/>
        <v>#VALUE!</v>
      </c>
      <c r="AW476" s="85" t="e">
        <f t="shared" si="373"/>
        <v>#VALUE!</v>
      </c>
      <c r="AX476" s="25" t="e">
        <f t="shared" si="374"/>
        <v>#VALUE!</v>
      </c>
      <c r="AY476" s="25">
        <f t="shared" si="335"/>
        <v>1.0169999999999999</v>
      </c>
      <c r="AZ476" s="55" t="e">
        <f t="shared" si="375"/>
        <v>#DIV/0!</v>
      </c>
    </row>
    <row r="477" spans="3:52">
      <c r="C477" s="4"/>
      <c r="D477" s="4"/>
      <c r="E477" s="4"/>
      <c r="F477" s="4"/>
      <c r="G477" s="55">
        <f t="shared" si="336"/>
        <v>-1.1208741258741391E-2</v>
      </c>
      <c r="H477" s="26"/>
      <c r="I477" s="25">
        <f>'Randament Mammo'!$I$18-4.5</f>
        <v>61.5</v>
      </c>
      <c r="J477" s="26"/>
      <c r="K477" s="25">
        <f t="shared" si="363"/>
        <v>0</v>
      </c>
      <c r="L477" s="25" t="e">
        <f>VLOOKUP(E477,'Tabele aux MGD'!B467:F477,IF(_CTF="Mo/Mo",2,IF(_CTF="Mo/Rh",3,IF(_CTF="Rh/Rh",4,5))),0)</f>
        <v>#N/A</v>
      </c>
      <c r="M477" s="25" t="e">
        <f t="shared" si="337"/>
        <v>#N/A</v>
      </c>
      <c r="N477" s="25" t="e">
        <f t="shared" si="338"/>
        <v>#N/A</v>
      </c>
      <c r="O477" s="25" t="e">
        <f t="shared" si="339"/>
        <v>#N/A</v>
      </c>
      <c r="P477" s="25" t="e">
        <f t="shared" si="340"/>
        <v>#N/A</v>
      </c>
      <c r="Q477" s="25" t="e">
        <f t="shared" si="341"/>
        <v>#N/A</v>
      </c>
      <c r="R477" s="25" t="e">
        <f t="shared" si="342"/>
        <v>#N/A</v>
      </c>
      <c r="S477" s="25" t="e">
        <f t="shared" si="343"/>
        <v>#N/A</v>
      </c>
      <c r="T477" s="25" t="e">
        <f t="shared" si="344"/>
        <v>#N/A</v>
      </c>
      <c r="U477" s="25" t="e">
        <f t="shared" si="364"/>
        <v>#VALUE!</v>
      </c>
      <c r="V477" s="25" t="e">
        <f t="shared" si="365"/>
        <v>#VALUE!</v>
      </c>
      <c r="W477" s="25" t="e">
        <f t="shared" si="366"/>
        <v>#VALUE!</v>
      </c>
      <c r="X477" s="26"/>
      <c r="Y477" s="85" t="e">
        <f t="shared" si="345"/>
        <v>#N/A</v>
      </c>
      <c r="Z477" s="85" t="e">
        <f t="shared" si="346"/>
        <v>#N/A</v>
      </c>
      <c r="AA477" s="85" t="e">
        <f t="shared" si="347"/>
        <v>#N/A</v>
      </c>
      <c r="AB477" s="85" t="e">
        <f t="shared" si="348"/>
        <v>#N/A</v>
      </c>
      <c r="AC477" s="85" t="e">
        <f t="shared" si="349"/>
        <v>#N/A</v>
      </c>
      <c r="AD477" s="85" t="e">
        <f t="shared" si="350"/>
        <v>#N/A</v>
      </c>
      <c r="AE477" s="85" t="e">
        <f t="shared" si="351"/>
        <v>#N/A</v>
      </c>
      <c r="AF477" s="85" t="e">
        <f t="shared" si="352"/>
        <v>#N/A</v>
      </c>
      <c r="AG477" s="85" t="e">
        <f t="shared" si="353"/>
        <v>#N/A</v>
      </c>
      <c r="AH477" s="85" t="e">
        <f t="shared" si="354"/>
        <v>#N/A</v>
      </c>
      <c r="AI477" s="85" t="e">
        <f t="shared" si="355"/>
        <v>#N/A</v>
      </c>
      <c r="AJ477" s="85" t="e">
        <f t="shared" si="356"/>
        <v>#N/A</v>
      </c>
      <c r="AK477" s="85" t="e">
        <f t="shared" si="367"/>
        <v>#VALUE!</v>
      </c>
      <c r="AL477" s="85" t="e">
        <f t="shared" si="368"/>
        <v>#VALUE!</v>
      </c>
      <c r="AM477" s="85" t="e">
        <f t="shared" si="369"/>
        <v>#VALUE!</v>
      </c>
      <c r="AN477" s="85" t="e">
        <f t="shared" si="370"/>
        <v>#N/A</v>
      </c>
      <c r="AO477" s="85" t="e">
        <f t="shared" si="357"/>
        <v>#N/A</v>
      </c>
      <c r="AP477" s="85" t="e">
        <f t="shared" si="358"/>
        <v>#N/A</v>
      </c>
      <c r="AQ477" s="85" t="e">
        <f t="shared" si="359"/>
        <v>#N/A</v>
      </c>
      <c r="AR477" s="85" t="e">
        <f t="shared" si="360"/>
        <v>#N/A</v>
      </c>
      <c r="AS477" s="85" t="e">
        <f t="shared" si="361"/>
        <v>#N/A</v>
      </c>
      <c r="AT477" s="85" t="e">
        <f t="shared" si="362"/>
        <v>#N/A</v>
      </c>
      <c r="AU477" s="85" t="e">
        <f t="shared" si="371"/>
        <v>#VALUE!</v>
      </c>
      <c r="AV477" s="85" t="e">
        <f t="shared" si="372"/>
        <v>#VALUE!</v>
      </c>
      <c r="AW477" s="85" t="e">
        <f t="shared" si="373"/>
        <v>#VALUE!</v>
      </c>
      <c r="AX477" s="25" t="e">
        <f t="shared" si="374"/>
        <v>#VALUE!</v>
      </c>
      <c r="AY477" s="25">
        <f t="shared" si="335"/>
        <v>1.0169999999999999</v>
      </c>
      <c r="AZ477" s="55" t="e">
        <f t="shared" si="375"/>
        <v>#DIV/0!</v>
      </c>
    </row>
    <row r="478" spans="3:52">
      <c r="C478" s="4"/>
      <c r="D478" s="4"/>
      <c r="E478" s="4"/>
      <c r="F478" s="4"/>
      <c r="G478" s="55">
        <f t="shared" si="336"/>
        <v>-1.1208741258741391E-2</v>
      </c>
      <c r="H478" s="26"/>
      <c r="I478" s="25">
        <f>'Randament Mammo'!$I$18-4.5</f>
        <v>61.5</v>
      </c>
      <c r="J478" s="26"/>
      <c r="K478" s="25">
        <f t="shared" si="363"/>
        <v>0</v>
      </c>
      <c r="L478" s="25" t="e">
        <f>VLOOKUP(E478,'Tabele aux MGD'!B468:F478,IF(_CTF="Mo/Mo",2,IF(_CTF="Mo/Rh",3,IF(_CTF="Rh/Rh",4,5))),0)</f>
        <v>#N/A</v>
      </c>
      <c r="M478" s="25" t="e">
        <f t="shared" si="337"/>
        <v>#N/A</v>
      </c>
      <c r="N478" s="25" t="e">
        <f t="shared" si="338"/>
        <v>#N/A</v>
      </c>
      <c r="O478" s="25" t="e">
        <f t="shared" si="339"/>
        <v>#N/A</v>
      </c>
      <c r="P478" s="25" t="e">
        <f t="shared" si="340"/>
        <v>#N/A</v>
      </c>
      <c r="Q478" s="25" t="e">
        <f t="shared" si="341"/>
        <v>#N/A</v>
      </c>
      <c r="R478" s="25" t="e">
        <f t="shared" si="342"/>
        <v>#N/A</v>
      </c>
      <c r="S478" s="25" t="e">
        <f t="shared" si="343"/>
        <v>#N/A</v>
      </c>
      <c r="T478" s="25" t="e">
        <f t="shared" si="344"/>
        <v>#N/A</v>
      </c>
      <c r="U478" s="25" t="e">
        <f t="shared" si="364"/>
        <v>#VALUE!</v>
      </c>
      <c r="V478" s="25" t="e">
        <f t="shared" si="365"/>
        <v>#VALUE!</v>
      </c>
      <c r="W478" s="25" t="e">
        <f t="shared" si="366"/>
        <v>#VALUE!</v>
      </c>
      <c r="X478" s="26"/>
      <c r="Y478" s="85" t="e">
        <f t="shared" si="345"/>
        <v>#N/A</v>
      </c>
      <c r="Z478" s="85" t="e">
        <f t="shared" si="346"/>
        <v>#N/A</v>
      </c>
      <c r="AA478" s="85" t="e">
        <f t="shared" si="347"/>
        <v>#N/A</v>
      </c>
      <c r="AB478" s="85" t="e">
        <f t="shared" si="348"/>
        <v>#N/A</v>
      </c>
      <c r="AC478" s="85" t="e">
        <f t="shared" si="349"/>
        <v>#N/A</v>
      </c>
      <c r="AD478" s="85" t="e">
        <f t="shared" si="350"/>
        <v>#N/A</v>
      </c>
      <c r="AE478" s="85" t="e">
        <f t="shared" si="351"/>
        <v>#N/A</v>
      </c>
      <c r="AF478" s="85" t="e">
        <f t="shared" si="352"/>
        <v>#N/A</v>
      </c>
      <c r="AG478" s="85" t="e">
        <f t="shared" si="353"/>
        <v>#N/A</v>
      </c>
      <c r="AH478" s="85" t="e">
        <f t="shared" si="354"/>
        <v>#N/A</v>
      </c>
      <c r="AI478" s="85" t="e">
        <f t="shared" si="355"/>
        <v>#N/A</v>
      </c>
      <c r="AJ478" s="85" t="e">
        <f t="shared" si="356"/>
        <v>#N/A</v>
      </c>
      <c r="AK478" s="85" t="e">
        <f t="shared" si="367"/>
        <v>#VALUE!</v>
      </c>
      <c r="AL478" s="85" t="e">
        <f t="shared" si="368"/>
        <v>#VALUE!</v>
      </c>
      <c r="AM478" s="85" t="e">
        <f t="shared" si="369"/>
        <v>#VALUE!</v>
      </c>
      <c r="AN478" s="85" t="e">
        <f t="shared" si="370"/>
        <v>#N/A</v>
      </c>
      <c r="AO478" s="85" t="e">
        <f t="shared" si="357"/>
        <v>#N/A</v>
      </c>
      <c r="AP478" s="85" t="e">
        <f t="shared" si="358"/>
        <v>#N/A</v>
      </c>
      <c r="AQ478" s="85" t="e">
        <f t="shared" si="359"/>
        <v>#N/A</v>
      </c>
      <c r="AR478" s="85" t="e">
        <f t="shared" si="360"/>
        <v>#N/A</v>
      </c>
      <c r="AS478" s="85" t="e">
        <f t="shared" si="361"/>
        <v>#N/A</v>
      </c>
      <c r="AT478" s="85" t="e">
        <f t="shared" si="362"/>
        <v>#N/A</v>
      </c>
      <c r="AU478" s="85" t="e">
        <f t="shared" si="371"/>
        <v>#VALUE!</v>
      </c>
      <c r="AV478" s="85" t="e">
        <f t="shared" si="372"/>
        <v>#VALUE!</v>
      </c>
      <c r="AW478" s="85" t="e">
        <f t="shared" si="373"/>
        <v>#VALUE!</v>
      </c>
      <c r="AX478" s="25" t="e">
        <f t="shared" si="374"/>
        <v>#VALUE!</v>
      </c>
      <c r="AY478" s="25">
        <f t="shared" si="335"/>
        <v>1.0169999999999999</v>
      </c>
      <c r="AZ478" s="55" t="e">
        <f t="shared" si="375"/>
        <v>#DIV/0!</v>
      </c>
    </row>
    <row r="479" spans="3:52">
      <c r="C479" s="4"/>
      <c r="D479" s="4"/>
      <c r="E479" s="4"/>
      <c r="F479" s="4"/>
      <c r="G479" s="55">
        <f t="shared" si="336"/>
        <v>-1.1208741258741391E-2</v>
      </c>
      <c r="H479" s="26"/>
      <c r="I479" s="25">
        <f>'Randament Mammo'!$I$18-4.5</f>
        <v>61.5</v>
      </c>
      <c r="J479" s="26"/>
      <c r="K479" s="25">
        <f t="shared" si="363"/>
        <v>0</v>
      </c>
      <c r="L479" s="25" t="e">
        <f>VLOOKUP(E479,'Tabele aux MGD'!B469:F479,IF(_CTF="Mo/Mo",2,IF(_CTF="Mo/Rh",3,IF(_CTF="Rh/Rh",4,5))),0)</f>
        <v>#N/A</v>
      </c>
      <c r="M479" s="25" t="e">
        <f t="shared" si="337"/>
        <v>#N/A</v>
      </c>
      <c r="N479" s="25" t="e">
        <f t="shared" si="338"/>
        <v>#N/A</v>
      </c>
      <c r="O479" s="25" t="e">
        <f t="shared" si="339"/>
        <v>#N/A</v>
      </c>
      <c r="P479" s="25" t="e">
        <f t="shared" si="340"/>
        <v>#N/A</v>
      </c>
      <c r="Q479" s="25" t="e">
        <f t="shared" si="341"/>
        <v>#N/A</v>
      </c>
      <c r="R479" s="25" t="e">
        <f t="shared" si="342"/>
        <v>#N/A</v>
      </c>
      <c r="S479" s="25" t="e">
        <f t="shared" si="343"/>
        <v>#N/A</v>
      </c>
      <c r="T479" s="25" t="e">
        <f t="shared" si="344"/>
        <v>#N/A</v>
      </c>
      <c r="U479" s="25" t="e">
        <f t="shared" si="364"/>
        <v>#VALUE!</v>
      </c>
      <c r="V479" s="25" t="e">
        <f t="shared" si="365"/>
        <v>#VALUE!</v>
      </c>
      <c r="W479" s="25" t="e">
        <f t="shared" si="366"/>
        <v>#VALUE!</v>
      </c>
      <c r="X479" s="26"/>
      <c r="Y479" s="85" t="e">
        <f t="shared" si="345"/>
        <v>#N/A</v>
      </c>
      <c r="Z479" s="85" t="e">
        <f t="shared" si="346"/>
        <v>#N/A</v>
      </c>
      <c r="AA479" s="85" t="e">
        <f t="shared" si="347"/>
        <v>#N/A</v>
      </c>
      <c r="AB479" s="85" t="e">
        <f t="shared" si="348"/>
        <v>#N/A</v>
      </c>
      <c r="AC479" s="85" t="e">
        <f t="shared" si="349"/>
        <v>#N/A</v>
      </c>
      <c r="AD479" s="85" t="e">
        <f t="shared" si="350"/>
        <v>#N/A</v>
      </c>
      <c r="AE479" s="85" t="e">
        <f t="shared" si="351"/>
        <v>#N/A</v>
      </c>
      <c r="AF479" s="85" t="e">
        <f t="shared" si="352"/>
        <v>#N/A</v>
      </c>
      <c r="AG479" s="85" t="e">
        <f t="shared" si="353"/>
        <v>#N/A</v>
      </c>
      <c r="AH479" s="85" t="e">
        <f t="shared" si="354"/>
        <v>#N/A</v>
      </c>
      <c r="AI479" s="85" t="e">
        <f t="shared" si="355"/>
        <v>#N/A</v>
      </c>
      <c r="AJ479" s="85" t="e">
        <f t="shared" si="356"/>
        <v>#N/A</v>
      </c>
      <c r="AK479" s="85" t="e">
        <f t="shared" si="367"/>
        <v>#VALUE!</v>
      </c>
      <c r="AL479" s="85" t="e">
        <f t="shared" si="368"/>
        <v>#VALUE!</v>
      </c>
      <c r="AM479" s="85" t="e">
        <f t="shared" si="369"/>
        <v>#VALUE!</v>
      </c>
      <c r="AN479" s="85" t="e">
        <f t="shared" si="370"/>
        <v>#N/A</v>
      </c>
      <c r="AO479" s="85" t="e">
        <f t="shared" si="357"/>
        <v>#N/A</v>
      </c>
      <c r="AP479" s="85" t="e">
        <f t="shared" si="358"/>
        <v>#N/A</v>
      </c>
      <c r="AQ479" s="85" t="e">
        <f t="shared" si="359"/>
        <v>#N/A</v>
      </c>
      <c r="AR479" s="85" t="e">
        <f t="shared" si="360"/>
        <v>#N/A</v>
      </c>
      <c r="AS479" s="85" t="e">
        <f t="shared" si="361"/>
        <v>#N/A</v>
      </c>
      <c r="AT479" s="85" t="e">
        <f t="shared" si="362"/>
        <v>#N/A</v>
      </c>
      <c r="AU479" s="85" t="e">
        <f t="shared" si="371"/>
        <v>#VALUE!</v>
      </c>
      <c r="AV479" s="85" t="e">
        <f t="shared" si="372"/>
        <v>#VALUE!</v>
      </c>
      <c r="AW479" s="85" t="e">
        <f t="shared" si="373"/>
        <v>#VALUE!</v>
      </c>
      <c r="AX479" s="25" t="e">
        <f t="shared" si="374"/>
        <v>#VALUE!</v>
      </c>
      <c r="AY479" s="25">
        <f t="shared" si="335"/>
        <v>1.0169999999999999</v>
      </c>
      <c r="AZ479" s="55" t="e">
        <f t="shared" si="375"/>
        <v>#DIV/0!</v>
      </c>
    </row>
    <row r="480" spans="3:52">
      <c r="C480" s="4"/>
      <c r="D480" s="4"/>
      <c r="E480" s="4"/>
      <c r="F480" s="4"/>
      <c r="G480" s="55">
        <f t="shared" si="336"/>
        <v>-1.1208741258741391E-2</v>
      </c>
      <c r="H480" s="26"/>
      <c r="I480" s="25">
        <f>'Randament Mammo'!$I$18-4.5</f>
        <v>61.5</v>
      </c>
      <c r="J480" s="26"/>
      <c r="K480" s="25">
        <f t="shared" si="363"/>
        <v>0</v>
      </c>
      <c r="L480" s="25" t="e">
        <f>VLOOKUP(E480,'Tabele aux MGD'!B470:F480,IF(_CTF="Mo/Mo",2,IF(_CTF="Mo/Rh",3,IF(_CTF="Rh/Rh",4,5))),0)</f>
        <v>#N/A</v>
      </c>
      <c r="M480" s="25" t="e">
        <f t="shared" si="337"/>
        <v>#N/A</v>
      </c>
      <c r="N480" s="25" t="e">
        <f t="shared" si="338"/>
        <v>#N/A</v>
      </c>
      <c r="O480" s="25" t="e">
        <f t="shared" si="339"/>
        <v>#N/A</v>
      </c>
      <c r="P480" s="25" t="e">
        <f t="shared" si="340"/>
        <v>#N/A</v>
      </c>
      <c r="Q480" s="25" t="e">
        <f t="shared" si="341"/>
        <v>#N/A</v>
      </c>
      <c r="R480" s="25" t="e">
        <f t="shared" si="342"/>
        <v>#N/A</v>
      </c>
      <c r="S480" s="25" t="e">
        <f t="shared" si="343"/>
        <v>#N/A</v>
      </c>
      <c r="T480" s="25" t="e">
        <f t="shared" si="344"/>
        <v>#N/A</v>
      </c>
      <c r="U480" s="25" t="e">
        <f t="shared" si="364"/>
        <v>#VALUE!</v>
      </c>
      <c r="V480" s="25" t="e">
        <f t="shared" si="365"/>
        <v>#VALUE!</v>
      </c>
      <c r="W480" s="25" t="e">
        <f t="shared" si="366"/>
        <v>#VALUE!</v>
      </c>
      <c r="X480" s="26"/>
      <c r="Y480" s="85" t="e">
        <f t="shared" si="345"/>
        <v>#N/A</v>
      </c>
      <c r="Z480" s="85" t="e">
        <f t="shared" si="346"/>
        <v>#N/A</v>
      </c>
      <c r="AA480" s="85" t="e">
        <f t="shared" si="347"/>
        <v>#N/A</v>
      </c>
      <c r="AB480" s="85" t="e">
        <f t="shared" si="348"/>
        <v>#N/A</v>
      </c>
      <c r="AC480" s="85" t="e">
        <f t="shared" si="349"/>
        <v>#N/A</v>
      </c>
      <c r="AD480" s="85" t="e">
        <f t="shared" si="350"/>
        <v>#N/A</v>
      </c>
      <c r="AE480" s="85" t="e">
        <f t="shared" si="351"/>
        <v>#N/A</v>
      </c>
      <c r="AF480" s="85" t="e">
        <f t="shared" si="352"/>
        <v>#N/A</v>
      </c>
      <c r="AG480" s="85" t="e">
        <f t="shared" si="353"/>
        <v>#N/A</v>
      </c>
      <c r="AH480" s="85" t="e">
        <f t="shared" si="354"/>
        <v>#N/A</v>
      </c>
      <c r="AI480" s="85" t="e">
        <f t="shared" si="355"/>
        <v>#N/A</v>
      </c>
      <c r="AJ480" s="85" t="e">
        <f t="shared" si="356"/>
        <v>#N/A</v>
      </c>
      <c r="AK480" s="85" t="e">
        <f t="shared" si="367"/>
        <v>#VALUE!</v>
      </c>
      <c r="AL480" s="85" t="e">
        <f t="shared" si="368"/>
        <v>#VALUE!</v>
      </c>
      <c r="AM480" s="85" t="e">
        <f t="shared" si="369"/>
        <v>#VALUE!</v>
      </c>
      <c r="AN480" s="85" t="e">
        <f t="shared" si="370"/>
        <v>#N/A</v>
      </c>
      <c r="AO480" s="85" t="e">
        <f t="shared" si="357"/>
        <v>#N/A</v>
      </c>
      <c r="AP480" s="85" t="e">
        <f t="shared" si="358"/>
        <v>#N/A</v>
      </c>
      <c r="AQ480" s="85" t="e">
        <f t="shared" si="359"/>
        <v>#N/A</v>
      </c>
      <c r="AR480" s="85" t="e">
        <f t="shared" si="360"/>
        <v>#N/A</v>
      </c>
      <c r="AS480" s="85" t="e">
        <f t="shared" si="361"/>
        <v>#N/A</v>
      </c>
      <c r="AT480" s="85" t="e">
        <f t="shared" si="362"/>
        <v>#N/A</v>
      </c>
      <c r="AU480" s="85" t="e">
        <f t="shared" si="371"/>
        <v>#VALUE!</v>
      </c>
      <c r="AV480" s="85" t="e">
        <f t="shared" si="372"/>
        <v>#VALUE!</v>
      </c>
      <c r="AW480" s="85" t="e">
        <f t="shared" si="373"/>
        <v>#VALUE!</v>
      </c>
      <c r="AX480" s="25" t="e">
        <f t="shared" si="374"/>
        <v>#VALUE!</v>
      </c>
      <c r="AY480" s="25">
        <f t="shared" si="335"/>
        <v>1.0169999999999999</v>
      </c>
      <c r="AZ480" s="55" t="e">
        <f t="shared" si="375"/>
        <v>#DIV/0!</v>
      </c>
    </row>
    <row r="481" spans="3:52">
      <c r="C481" s="4"/>
      <c r="D481" s="4"/>
      <c r="E481" s="4"/>
      <c r="F481" s="4"/>
      <c r="G481" s="55">
        <f t="shared" si="336"/>
        <v>-1.1208741258741391E-2</v>
      </c>
      <c r="H481" s="26"/>
      <c r="I481" s="25">
        <f>'Randament Mammo'!$I$18-4.5</f>
        <v>61.5</v>
      </c>
      <c r="J481" s="26"/>
      <c r="K481" s="25">
        <f t="shared" si="363"/>
        <v>0</v>
      </c>
      <c r="L481" s="25" t="e">
        <f>VLOOKUP(E481,'Tabele aux MGD'!B471:F481,IF(_CTF="Mo/Mo",2,IF(_CTF="Mo/Rh",3,IF(_CTF="Rh/Rh",4,5))),0)</f>
        <v>#N/A</v>
      </c>
      <c r="M481" s="25" t="e">
        <f t="shared" si="337"/>
        <v>#N/A</v>
      </c>
      <c r="N481" s="25" t="e">
        <f t="shared" si="338"/>
        <v>#N/A</v>
      </c>
      <c r="O481" s="25" t="e">
        <f t="shared" si="339"/>
        <v>#N/A</v>
      </c>
      <c r="P481" s="25" t="e">
        <f t="shared" si="340"/>
        <v>#N/A</v>
      </c>
      <c r="Q481" s="25" t="e">
        <f t="shared" si="341"/>
        <v>#N/A</v>
      </c>
      <c r="R481" s="25" t="e">
        <f t="shared" si="342"/>
        <v>#N/A</v>
      </c>
      <c r="S481" s="25" t="e">
        <f t="shared" si="343"/>
        <v>#N/A</v>
      </c>
      <c r="T481" s="25" t="e">
        <f t="shared" si="344"/>
        <v>#N/A</v>
      </c>
      <c r="U481" s="25" t="e">
        <f t="shared" si="364"/>
        <v>#VALUE!</v>
      </c>
      <c r="V481" s="25" t="e">
        <f t="shared" si="365"/>
        <v>#VALUE!</v>
      </c>
      <c r="W481" s="25" t="e">
        <f t="shared" si="366"/>
        <v>#VALUE!</v>
      </c>
      <c r="X481" s="26"/>
      <c r="Y481" s="85" t="e">
        <f t="shared" si="345"/>
        <v>#N/A</v>
      </c>
      <c r="Z481" s="85" t="e">
        <f t="shared" si="346"/>
        <v>#N/A</v>
      </c>
      <c r="AA481" s="85" t="e">
        <f t="shared" si="347"/>
        <v>#N/A</v>
      </c>
      <c r="AB481" s="85" t="e">
        <f t="shared" si="348"/>
        <v>#N/A</v>
      </c>
      <c r="AC481" s="85" t="e">
        <f t="shared" si="349"/>
        <v>#N/A</v>
      </c>
      <c r="AD481" s="85" t="e">
        <f t="shared" si="350"/>
        <v>#N/A</v>
      </c>
      <c r="AE481" s="85" t="e">
        <f t="shared" si="351"/>
        <v>#N/A</v>
      </c>
      <c r="AF481" s="85" t="e">
        <f t="shared" si="352"/>
        <v>#N/A</v>
      </c>
      <c r="AG481" s="85" t="e">
        <f t="shared" si="353"/>
        <v>#N/A</v>
      </c>
      <c r="AH481" s="85" t="e">
        <f t="shared" si="354"/>
        <v>#N/A</v>
      </c>
      <c r="AI481" s="85" t="e">
        <f t="shared" si="355"/>
        <v>#N/A</v>
      </c>
      <c r="AJ481" s="85" t="e">
        <f t="shared" si="356"/>
        <v>#N/A</v>
      </c>
      <c r="AK481" s="85" t="e">
        <f t="shared" si="367"/>
        <v>#VALUE!</v>
      </c>
      <c r="AL481" s="85" t="e">
        <f t="shared" si="368"/>
        <v>#VALUE!</v>
      </c>
      <c r="AM481" s="85" t="e">
        <f t="shared" si="369"/>
        <v>#VALUE!</v>
      </c>
      <c r="AN481" s="85" t="e">
        <f t="shared" si="370"/>
        <v>#N/A</v>
      </c>
      <c r="AO481" s="85" t="e">
        <f t="shared" si="357"/>
        <v>#N/A</v>
      </c>
      <c r="AP481" s="85" t="e">
        <f t="shared" si="358"/>
        <v>#N/A</v>
      </c>
      <c r="AQ481" s="85" t="e">
        <f t="shared" si="359"/>
        <v>#N/A</v>
      </c>
      <c r="AR481" s="85" t="e">
        <f t="shared" si="360"/>
        <v>#N/A</v>
      </c>
      <c r="AS481" s="85" t="e">
        <f t="shared" si="361"/>
        <v>#N/A</v>
      </c>
      <c r="AT481" s="85" t="e">
        <f t="shared" si="362"/>
        <v>#N/A</v>
      </c>
      <c r="AU481" s="85" t="e">
        <f t="shared" si="371"/>
        <v>#VALUE!</v>
      </c>
      <c r="AV481" s="85" t="e">
        <f t="shared" si="372"/>
        <v>#VALUE!</v>
      </c>
      <c r="AW481" s="85" t="e">
        <f t="shared" si="373"/>
        <v>#VALUE!</v>
      </c>
      <c r="AX481" s="25" t="e">
        <f t="shared" si="374"/>
        <v>#VALUE!</v>
      </c>
      <c r="AY481" s="25">
        <f t="shared" si="335"/>
        <v>1.0169999999999999</v>
      </c>
      <c r="AZ481" s="55" t="e">
        <f t="shared" si="375"/>
        <v>#DIV/0!</v>
      </c>
    </row>
    <row r="482" spans="3:52">
      <c r="C482" s="4"/>
      <c r="D482" s="4"/>
      <c r="E482" s="4"/>
      <c r="F482" s="4"/>
      <c r="G482" s="55">
        <f t="shared" si="336"/>
        <v>-1.1208741258741391E-2</v>
      </c>
      <c r="H482" s="26"/>
      <c r="I482" s="25">
        <f>'Randament Mammo'!$I$18-4.5</f>
        <v>61.5</v>
      </c>
      <c r="J482" s="26"/>
      <c r="K482" s="25">
        <f t="shared" si="363"/>
        <v>0</v>
      </c>
      <c r="L482" s="25" t="e">
        <f>VLOOKUP(E482,'Tabele aux MGD'!B472:F482,IF(_CTF="Mo/Mo",2,IF(_CTF="Mo/Rh",3,IF(_CTF="Rh/Rh",4,5))),0)</f>
        <v>#N/A</v>
      </c>
      <c r="M482" s="25" t="e">
        <f t="shared" si="337"/>
        <v>#N/A</v>
      </c>
      <c r="N482" s="25" t="e">
        <f t="shared" si="338"/>
        <v>#N/A</v>
      </c>
      <c r="O482" s="25" t="e">
        <f t="shared" si="339"/>
        <v>#N/A</v>
      </c>
      <c r="P482" s="25" t="e">
        <f t="shared" si="340"/>
        <v>#N/A</v>
      </c>
      <c r="Q482" s="25" t="e">
        <f t="shared" si="341"/>
        <v>#N/A</v>
      </c>
      <c r="R482" s="25" t="e">
        <f t="shared" si="342"/>
        <v>#N/A</v>
      </c>
      <c r="S482" s="25" t="e">
        <f t="shared" si="343"/>
        <v>#N/A</v>
      </c>
      <c r="T482" s="25" t="e">
        <f t="shared" si="344"/>
        <v>#N/A</v>
      </c>
      <c r="U482" s="25" t="e">
        <f t="shared" si="364"/>
        <v>#VALUE!</v>
      </c>
      <c r="V482" s="25" t="e">
        <f t="shared" si="365"/>
        <v>#VALUE!</v>
      </c>
      <c r="W482" s="25" t="e">
        <f t="shared" si="366"/>
        <v>#VALUE!</v>
      </c>
      <c r="X482" s="26"/>
      <c r="Y482" s="85" t="e">
        <f t="shared" si="345"/>
        <v>#N/A</v>
      </c>
      <c r="Z482" s="85" t="e">
        <f t="shared" si="346"/>
        <v>#N/A</v>
      </c>
      <c r="AA482" s="85" t="e">
        <f t="shared" si="347"/>
        <v>#N/A</v>
      </c>
      <c r="AB482" s="85" t="e">
        <f t="shared" si="348"/>
        <v>#N/A</v>
      </c>
      <c r="AC482" s="85" t="e">
        <f t="shared" si="349"/>
        <v>#N/A</v>
      </c>
      <c r="AD482" s="85" t="e">
        <f t="shared" si="350"/>
        <v>#N/A</v>
      </c>
      <c r="AE482" s="85" t="e">
        <f t="shared" si="351"/>
        <v>#N/A</v>
      </c>
      <c r="AF482" s="85" t="e">
        <f t="shared" si="352"/>
        <v>#N/A</v>
      </c>
      <c r="AG482" s="85" t="e">
        <f t="shared" si="353"/>
        <v>#N/A</v>
      </c>
      <c r="AH482" s="85" t="e">
        <f t="shared" si="354"/>
        <v>#N/A</v>
      </c>
      <c r="AI482" s="85" t="e">
        <f t="shared" si="355"/>
        <v>#N/A</v>
      </c>
      <c r="AJ482" s="85" t="e">
        <f t="shared" si="356"/>
        <v>#N/A</v>
      </c>
      <c r="AK482" s="85" t="e">
        <f t="shared" si="367"/>
        <v>#VALUE!</v>
      </c>
      <c r="AL482" s="85" t="e">
        <f t="shared" si="368"/>
        <v>#VALUE!</v>
      </c>
      <c r="AM482" s="85" t="e">
        <f t="shared" si="369"/>
        <v>#VALUE!</v>
      </c>
      <c r="AN482" s="85" t="e">
        <f t="shared" si="370"/>
        <v>#N/A</v>
      </c>
      <c r="AO482" s="85" t="e">
        <f t="shared" si="357"/>
        <v>#N/A</v>
      </c>
      <c r="AP482" s="85" t="e">
        <f t="shared" si="358"/>
        <v>#N/A</v>
      </c>
      <c r="AQ482" s="85" t="e">
        <f t="shared" si="359"/>
        <v>#N/A</v>
      </c>
      <c r="AR482" s="85" t="e">
        <f t="shared" si="360"/>
        <v>#N/A</v>
      </c>
      <c r="AS482" s="85" t="e">
        <f t="shared" si="361"/>
        <v>#N/A</v>
      </c>
      <c r="AT482" s="85" t="e">
        <f t="shared" si="362"/>
        <v>#N/A</v>
      </c>
      <c r="AU482" s="85" t="e">
        <f t="shared" si="371"/>
        <v>#VALUE!</v>
      </c>
      <c r="AV482" s="85" t="e">
        <f t="shared" si="372"/>
        <v>#VALUE!</v>
      </c>
      <c r="AW482" s="85" t="e">
        <f t="shared" si="373"/>
        <v>#VALUE!</v>
      </c>
      <c r="AX482" s="25" t="e">
        <f t="shared" si="374"/>
        <v>#VALUE!</v>
      </c>
      <c r="AY482" s="25">
        <f t="shared" si="335"/>
        <v>1.0169999999999999</v>
      </c>
      <c r="AZ482" s="55" t="e">
        <f t="shared" si="375"/>
        <v>#DIV/0!</v>
      </c>
    </row>
    <row r="483" spans="3:52">
      <c r="C483" s="4"/>
      <c r="D483" s="4"/>
      <c r="E483" s="4"/>
      <c r="F483" s="4"/>
      <c r="G483" s="55">
        <f t="shared" si="336"/>
        <v>-1.1208741258741391E-2</v>
      </c>
      <c r="H483" s="26"/>
      <c r="I483" s="25">
        <f>'Randament Mammo'!$I$18-4.5</f>
        <v>61.5</v>
      </c>
      <c r="J483" s="26"/>
      <c r="K483" s="25">
        <f t="shared" si="363"/>
        <v>0</v>
      </c>
      <c r="L483" s="25" t="e">
        <f>VLOOKUP(E483,'Tabele aux MGD'!B473:F483,IF(_CTF="Mo/Mo",2,IF(_CTF="Mo/Rh",3,IF(_CTF="Rh/Rh",4,5))),0)</f>
        <v>#N/A</v>
      </c>
      <c r="M483" s="25" t="e">
        <f t="shared" si="337"/>
        <v>#N/A</v>
      </c>
      <c r="N483" s="25" t="e">
        <f t="shared" si="338"/>
        <v>#N/A</v>
      </c>
      <c r="O483" s="25" t="e">
        <f t="shared" si="339"/>
        <v>#N/A</v>
      </c>
      <c r="P483" s="25" t="e">
        <f t="shared" si="340"/>
        <v>#N/A</v>
      </c>
      <c r="Q483" s="25" t="e">
        <f t="shared" si="341"/>
        <v>#N/A</v>
      </c>
      <c r="R483" s="25" t="e">
        <f t="shared" si="342"/>
        <v>#N/A</v>
      </c>
      <c r="S483" s="25" t="e">
        <f t="shared" si="343"/>
        <v>#N/A</v>
      </c>
      <c r="T483" s="25" t="e">
        <f t="shared" si="344"/>
        <v>#N/A</v>
      </c>
      <c r="U483" s="25" t="e">
        <f t="shared" si="364"/>
        <v>#VALUE!</v>
      </c>
      <c r="V483" s="25" t="e">
        <f t="shared" si="365"/>
        <v>#VALUE!</v>
      </c>
      <c r="W483" s="25" t="e">
        <f t="shared" si="366"/>
        <v>#VALUE!</v>
      </c>
      <c r="X483" s="26"/>
      <c r="Y483" s="85" t="e">
        <f t="shared" si="345"/>
        <v>#N/A</v>
      </c>
      <c r="Z483" s="85" t="e">
        <f t="shared" si="346"/>
        <v>#N/A</v>
      </c>
      <c r="AA483" s="85" t="e">
        <f t="shared" si="347"/>
        <v>#N/A</v>
      </c>
      <c r="AB483" s="85" t="e">
        <f t="shared" si="348"/>
        <v>#N/A</v>
      </c>
      <c r="AC483" s="85" t="e">
        <f t="shared" si="349"/>
        <v>#N/A</v>
      </c>
      <c r="AD483" s="85" t="e">
        <f t="shared" si="350"/>
        <v>#N/A</v>
      </c>
      <c r="AE483" s="85" t="e">
        <f t="shared" si="351"/>
        <v>#N/A</v>
      </c>
      <c r="AF483" s="85" t="e">
        <f t="shared" si="352"/>
        <v>#N/A</v>
      </c>
      <c r="AG483" s="85" t="e">
        <f t="shared" si="353"/>
        <v>#N/A</v>
      </c>
      <c r="AH483" s="85" t="e">
        <f t="shared" si="354"/>
        <v>#N/A</v>
      </c>
      <c r="AI483" s="85" t="e">
        <f t="shared" si="355"/>
        <v>#N/A</v>
      </c>
      <c r="AJ483" s="85" t="e">
        <f t="shared" si="356"/>
        <v>#N/A</v>
      </c>
      <c r="AK483" s="85" t="e">
        <f t="shared" si="367"/>
        <v>#VALUE!</v>
      </c>
      <c r="AL483" s="85" t="e">
        <f t="shared" si="368"/>
        <v>#VALUE!</v>
      </c>
      <c r="AM483" s="85" t="e">
        <f t="shared" si="369"/>
        <v>#VALUE!</v>
      </c>
      <c r="AN483" s="85" t="e">
        <f t="shared" si="370"/>
        <v>#N/A</v>
      </c>
      <c r="AO483" s="85" t="e">
        <f t="shared" si="357"/>
        <v>#N/A</v>
      </c>
      <c r="AP483" s="85" t="e">
        <f t="shared" si="358"/>
        <v>#N/A</v>
      </c>
      <c r="AQ483" s="85" t="e">
        <f t="shared" si="359"/>
        <v>#N/A</v>
      </c>
      <c r="AR483" s="85" t="e">
        <f t="shared" si="360"/>
        <v>#N/A</v>
      </c>
      <c r="AS483" s="85" t="e">
        <f t="shared" si="361"/>
        <v>#N/A</v>
      </c>
      <c r="AT483" s="85" t="e">
        <f t="shared" si="362"/>
        <v>#N/A</v>
      </c>
      <c r="AU483" s="85" t="e">
        <f t="shared" si="371"/>
        <v>#VALUE!</v>
      </c>
      <c r="AV483" s="85" t="e">
        <f t="shared" si="372"/>
        <v>#VALUE!</v>
      </c>
      <c r="AW483" s="85" t="e">
        <f t="shared" si="373"/>
        <v>#VALUE!</v>
      </c>
      <c r="AX483" s="25" t="e">
        <f t="shared" si="374"/>
        <v>#VALUE!</v>
      </c>
      <c r="AY483" s="25">
        <f t="shared" si="335"/>
        <v>1.0169999999999999</v>
      </c>
      <c r="AZ483" s="55" t="e">
        <f t="shared" si="375"/>
        <v>#DIV/0!</v>
      </c>
    </row>
    <row r="484" spans="3:52">
      <c r="C484" s="4"/>
      <c r="D484" s="4"/>
      <c r="E484" s="4"/>
      <c r="F484" s="4"/>
      <c r="G484" s="55">
        <f t="shared" si="336"/>
        <v>-1.1208741258741391E-2</v>
      </c>
      <c r="H484" s="26"/>
      <c r="I484" s="25">
        <f>'Randament Mammo'!$I$18-4.5</f>
        <v>61.5</v>
      </c>
      <c r="J484" s="26"/>
      <c r="K484" s="25">
        <f t="shared" si="363"/>
        <v>0</v>
      </c>
      <c r="L484" s="25" t="e">
        <f>VLOOKUP(E484,'Tabele aux MGD'!B474:F484,IF(_CTF="Mo/Mo",2,IF(_CTF="Mo/Rh",3,IF(_CTF="Rh/Rh",4,5))),0)</f>
        <v>#N/A</v>
      </c>
      <c r="M484" s="25" t="e">
        <f t="shared" si="337"/>
        <v>#N/A</v>
      </c>
      <c r="N484" s="25" t="e">
        <f t="shared" si="338"/>
        <v>#N/A</v>
      </c>
      <c r="O484" s="25" t="e">
        <f t="shared" si="339"/>
        <v>#N/A</v>
      </c>
      <c r="P484" s="25" t="e">
        <f t="shared" si="340"/>
        <v>#N/A</v>
      </c>
      <c r="Q484" s="25" t="e">
        <f t="shared" si="341"/>
        <v>#N/A</v>
      </c>
      <c r="R484" s="25" t="e">
        <f t="shared" si="342"/>
        <v>#N/A</v>
      </c>
      <c r="S484" s="25" t="e">
        <f t="shared" si="343"/>
        <v>#N/A</v>
      </c>
      <c r="T484" s="25" t="e">
        <f t="shared" si="344"/>
        <v>#N/A</v>
      </c>
      <c r="U484" s="25" t="e">
        <f t="shared" si="364"/>
        <v>#VALUE!</v>
      </c>
      <c r="V484" s="25" t="e">
        <f t="shared" si="365"/>
        <v>#VALUE!</v>
      </c>
      <c r="W484" s="25" t="e">
        <f t="shared" si="366"/>
        <v>#VALUE!</v>
      </c>
      <c r="X484" s="26"/>
      <c r="Y484" s="85" t="e">
        <f t="shared" si="345"/>
        <v>#N/A</v>
      </c>
      <c r="Z484" s="85" t="e">
        <f t="shared" si="346"/>
        <v>#N/A</v>
      </c>
      <c r="AA484" s="85" t="e">
        <f t="shared" si="347"/>
        <v>#N/A</v>
      </c>
      <c r="AB484" s="85" t="e">
        <f t="shared" si="348"/>
        <v>#N/A</v>
      </c>
      <c r="AC484" s="85" t="e">
        <f t="shared" si="349"/>
        <v>#N/A</v>
      </c>
      <c r="AD484" s="85" t="e">
        <f t="shared" si="350"/>
        <v>#N/A</v>
      </c>
      <c r="AE484" s="85" t="e">
        <f t="shared" si="351"/>
        <v>#N/A</v>
      </c>
      <c r="AF484" s="85" t="e">
        <f t="shared" si="352"/>
        <v>#N/A</v>
      </c>
      <c r="AG484" s="85" t="e">
        <f t="shared" si="353"/>
        <v>#N/A</v>
      </c>
      <c r="AH484" s="85" t="e">
        <f t="shared" si="354"/>
        <v>#N/A</v>
      </c>
      <c r="AI484" s="85" t="e">
        <f t="shared" si="355"/>
        <v>#N/A</v>
      </c>
      <c r="AJ484" s="85" t="e">
        <f t="shared" si="356"/>
        <v>#N/A</v>
      </c>
      <c r="AK484" s="85" t="e">
        <f t="shared" si="367"/>
        <v>#VALUE!</v>
      </c>
      <c r="AL484" s="85" t="e">
        <f t="shared" si="368"/>
        <v>#VALUE!</v>
      </c>
      <c r="AM484" s="85" t="e">
        <f t="shared" si="369"/>
        <v>#VALUE!</v>
      </c>
      <c r="AN484" s="85" t="e">
        <f t="shared" si="370"/>
        <v>#N/A</v>
      </c>
      <c r="AO484" s="85" t="e">
        <f t="shared" si="357"/>
        <v>#N/A</v>
      </c>
      <c r="AP484" s="85" t="e">
        <f t="shared" si="358"/>
        <v>#N/A</v>
      </c>
      <c r="AQ484" s="85" t="e">
        <f t="shared" si="359"/>
        <v>#N/A</v>
      </c>
      <c r="AR484" s="85" t="e">
        <f t="shared" si="360"/>
        <v>#N/A</v>
      </c>
      <c r="AS484" s="85" t="e">
        <f t="shared" si="361"/>
        <v>#N/A</v>
      </c>
      <c r="AT484" s="85" t="e">
        <f t="shared" si="362"/>
        <v>#N/A</v>
      </c>
      <c r="AU484" s="85" t="e">
        <f t="shared" si="371"/>
        <v>#VALUE!</v>
      </c>
      <c r="AV484" s="85" t="e">
        <f t="shared" si="372"/>
        <v>#VALUE!</v>
      </c>
      <c r="AW484" s="85" t="e">
        <f t="shared" si="373"/>
        <v>#VALUE!</v>
      </c>
      <c r="AX484" s="25" t="e">
        <f t="shared" si="374"/>
        <v>#VALUE!</v>
      </c>
      <c r="AY484" s="25">
        <f t="shared" si="335"/>
        <v>1.0169999999999999</v>
      </c>
      <c r="AZ484" s="55" t="e">
        <f t="shared" si="375"/>
        <v>#DIV/0!</v>
      </c>
    </row>
    <row r="485" spans="3:52">
      <c r="C485" s="4"/>
      <c r="D485" s="4"/>
      <c r="E485" s="4"/>
      <c r="F485" s="4"/>
      <c r="G485" s="55">
        <f t="shared" si="336"/>
        <v>-1.1208741258741391E-2</v>
      </c>
      <c r="H485" s="26"/>
      <c r="I485" s="25">
        <f>'Randament Mammo'!$I$18-4.5</f>
        <v>61.5</v>
      </c>
      <c r="J485" s="26"/>
      <c r="K485" s="25">
        <f t="shared" si="363"/>
        <v>0</v>
      </c>
      <c r="L485" s="25" t="e">
        <f>VLOOKUP(E485,'Tabele aux MGD'!B475:F485,IF(_CTF="Mo/Mo",2,IF(_CTF="Mo/Rh",3,IF(_CTF="Rh/Rh",4,5))),0)</f>
        <v>#N/A</v>
      </c>
      <c r="M485" s="25" t="e">
        <f t="shared" si="337"/>
        <v>#N/A</v>
      </c>
      <c r="N485" s="25" t="e">
        <f t="shared" si="338"/>
        <v>#N/A</v>
      </c>
      <c r="O485" s="25" t="e">
        <f t="shared" si="339"/>
        <v>#N/A</v>
      </c>
      <c r="P485" s="25" t="e">
        <f t="shared" si="340"/>
        <v>#N/A</v>
      </c>
      <c r="Q485" s="25" t="e">
        <f t="shared" si="341"/>
        <v>#N/A</v>
      </c>
      <c r="R485" s="25" t="e">
        <f t="shared" si="342"/>
        <v>#N/A</v>
      </c>
      <c r="S485" s="25" t="e">
        <f t="shared" si="343"/>
        <v>#N/A</v>
      </c>
      <c r="T485" s="25" t="e">
        <f t="shared" si="344"/>
        <v>#N/A</v>
      </c>
      <c r="U485" s="25" t="e">
        <f t="shared" si="364"/>
        <v>#VALUE!</v>
      </c>
      <c r="V485" s="25" t="e">
        <f t="shared" si="365"/>
        <v>#VALUE!</v>
      </c>
      <c r="W485" s="25" t="e">
        <f t="shared" si="366"/>
        <v>#VALUE!</v>
      </c>
      <c r="X485" s="26"/>
      <c r="Y485" s="85" t="e">
        <f t="shared" si="345"/>
        <v>#N/A</v>
      </c>
      <c r="Z485" s="85" t="e">
        <f t="shared" si="346"/>
        <v>#N/A</v>
      </c>
      <c r="AA485" s="85" t="e">
        <f t="shared" si="347"/>
        <v>#N/A</v>
      </c>
      <c r="AB485" s="85" t="e">
        <f t="shared" si="348"/>
        <v>#N/A</v>
      </c>
      <c r="AC485" s="85" t="e">
        <f t="shared" si="349"/>
        <v>#N/A</v>
      </c>
      <c r="AD485" s="85" t="e">
        <f t="shared" si="350"/>
        <v>#N/A</v>
      </c>
      <c r="AE485" s="85" t="e">
        <f t="shared" si="351"/>
        <v>#N/A</v>
      </c>
      <c r="AF485" s="85" t="e">
        <f t="shared" si="352"/>
        <v>#N/A</v>
      </c>
      <c r="AG485" s="85" t="e">
        <f t="shared" si="353"/>
        <v>#N/A</v>
      </c>
      <c r="AH485" s="85" t="e">
        <f t="shared" si="354"/>
        <v>#N/A</v>
      </c>
      <c r="AI485" s="85" t="e">
        <f t="shared" si="355"/>
        <v>#N/A</v>
      </c>
      <c r="AJ485" s="85" t="e">
        <f t="shared" si="356"/>
        <v>#N/A</v>
      </c>
      <c r="AK485" s="85" t="e">
        <f t="shared" si="367"/>
        <v>#VALUE!</v>
      </c>
      <c r="AL485" s="85" t="e">
        <f t="shared" si="368"/>
        <v>#VALUE!</v>
      </c>
      <c r="AM485" s="85" t="e">
        <f t="shared" si="369"/>
        <v>#VALUE!</v>
      </c>
      <c r="AN485" s="85" t="e">
        <f t="shared" si="370"/>
        <v>#N/A</v>
      </c>
      <c r="AO485" s="85" t="e">
        <f t="shared" si="357"/>
        <v>#N/A</v>
      </c>
      <c r="AP485" s="85" t="e">
        <f t="shared" si="358"/>
        <v>#N/A</v>
      </c>
      <c r="AQ485" s="85" t="e">
        <f t="shared" si="359"/>
        <v>#N/A</v>
      </c>
      <c r="AR485" s="85" t="e">
        <f t="shared" si="360"/>
        <v>#N/A</v>
      </c>
      <c r="AS485" s="85" t="e">
        <f t="shared" si="361"/>
        <v>#N/A</v>
      </c>
      <c r="AT485" s="85" t="e">
        <f t="shared" si="362"/>
        <v>#N/A</v>
      </c>
      <c r="AU485" s="85" t="e">
        <f t="shared" si="371"/>
        <v>#VALUE!</v>
      </c>
      <c r="AV485" s="85" t="e">
        <f t="shared" si="372"/>
        <v>#VALUE!</v>
      </c>
      <c r="AW485" s="85" t="e">
        <f t="shared" si="373"/>
        <v>#VALUE!</v>
      </c>
      <c r="AX485" s="25" t="e">
        <f t="shared" si="374"/>
        <v>#VALUE!</v>
      </c>
      <c r="AY485" s="25">
        <f t="shared" si="335"/>
        <v>1.0169999999999999</v>
      </c>
      <c r="AZ485" s="55" t="e">
        <f t="shared" si="375"/>
        <v>#DIV/0!</v>
      </c>
    </row>
    <row r="486" spans="3:52">
      <c r="C486" s="4"/>
      <c r="D486" s="4"/>
      <c r="E486" s="4"/>
      <c r="F486" s="4"/>
      <c r="G486" s="55">
        <f t="shared" si="336"/>
        <v>-1.1208741258741391E-2</v>
      </c>
      <c r="H486" s="26"/>
      <c r="I486" s="25">
        <f>'Randament Mammo'!$I$18-4.5</f>
        <v>61.5</v>
      </c>
      <c r="J486" s="26"/>
      <c r="K486" s="25">
        <f t="shared" si="363"/>
        <v>0</v>
      </c>
      <c r="L486" s="25" t="e">
        <f>VLOOKUP(E486,'Tabele aux MGD'!B476:F486,IF(_CTF="Mo/Mo",2,IF(_CTF="Mo/Rh",3,IF(_CTF="Rh/Rh",4,5))),0)</f>
        <v>#N/A</v>
      </c>
      <c r="M486" s="25" t="e">
        <f t="shared" si="337"/>
        <v>#N/A</v>
      </c>
      <c r="N486" s="25" t="e">
        <f t="shared" si="338"/>
        <v>#N/A</v>
      </c>
      <c r="O486" s="25" t="e">
        <f t="shared" si="339"/>
        <v>#N/A</v>
      </c>
      <c r="P486" s="25" t="e">
        <f t="shared" si="340"/>
        <v>#N/A</v>
      </c>
      <c r="Q486" s="25" t="e">
        <f t="shared" si="341"/>
        <v>#N/A</v>
      </c>
      <c r="R486" s="25" t="e">
        <f t="shared" si="342"/>
        <v>#N/A</v>
      </c>
      <c r="S486" s="25" t="e">
        <f t="shared" si="343"/>
        <v>#N/A</v>
      </c>
      <c r="T486" s="25" t="e">
        <f t="shared" si="344"/>
        <v>#N/A</v>
      </c>
      <c r="U486" s="25" t="e">
        <f t="shared" si="364"/>
        <v>#VALUE!</v>
      </c>
      <c r="V486" s="25" t="e">
        <f t="shared" si="365"/>
        <v>#VALUE!</v>
      </c>
      <c r="W486" s="25" t="e">
        <f t="shared" si="366"/>
        <v>#VALUE!</v>
      </c>
      <c r="X486" s="26"/>
      <c r="Y486" s="85" t="e">
        <f t="shared" si="345"/>
        <v>#N/A</v>
      </c>
      <c r="Z486" s="85" t="e">
        <f t="shared" si="346"/>
        <v>#N/A</v>
      </c>
      <c r="AA486" s="85" t="e">
        <f t="shared" si="347"/>
        <v>#N/A</v>
      </c>
      <c r="AB486" s="85" t="e">
        <f t="shared" si="348"/>
        <v>#N/A</v>
      </c>
      <c r="AC486" s="85" t="e">
        <f t="shared" si="349"/>
        <v>#N/A</v>
      </c>
      <c r="AD486" s="85" t="e">
        <f t="shared" si="350"/>
        <v>#N/A</v>
      </c>
      <c r="AE486" s="85" t="e">
        <f t="shared" si="351"/>
        <v>#N/A</v>
      </c>
      <c r="AF486" s="85" t="e">
        <f t="shared" si="352"/>
        <v>#N/A</v>
      </c>
      <c r="AG486" s="85" t="e">
        <f t="shared" si="353"/>
        <v>#N/A</v>
      </c>
      <c r="AH486" s="85" t="e">
        <f t="shared" si="354"/>
        <v>#N/A</v>
      </c>
      <c r="AI486" s="85" t="e">
        <f t="shared" si="355"/>
        <v>#N/A</v>
      </c>
      <c r="AJ486" s="85" t="e">
        <f t="shared" si="356"/>
        <v>#N/A</v>
      </c>
      <c r="AK486" s="85" t="e">
        <f t="shared" si="367"/>
        <v>#VALUE!</v>
      </c>
      <c r="AL486" s="85" t="e">
        <f t="shared" si="368"/>
        <v>#VALUE!</v>
      </c>
      <c r="AM486" s="85" t="e">
        <f t="shared" si="369"/>
        <v>#VALUE!</v>
      </c>
      <c r="AN486" s="85" t="e">
        <f t="shared" si="370"/>
        <v>#N/A</v>
      </c>
      <c r="AO486" s="85" t="e">
        <f t="shared" si="357"/>
        <v>#N/A</v>
      </c>
      <c r="AP486" s="85" t="e">
        <f t="shared" si="358"/>
        <v>#N/A</v>
      </c>
      <c r="AQ486" s="85" t="e">
        <f t="shared" si="359"/>
        <v>#N/A</v>
      </c>
      <c r="AR486" s="85" t="e">
        <f t="shared" si="360"/>
        <v>#N/A</v>
      </c>
      <c r="AS486" s="85" t="e">
        <f t="shared" si="361"/>
        <v>#N/A</v>
      </c>
      <c r="AT486" s="85" t="e">
        <f t="shared" si="362"/>
        <v>#N/A</v>
      </c>
      <c r="AU486" s="85" t="e">
        <f t="shared" si="371"/>
        <v>#VALUE!</v>
      </c>
      <c r="AV486" s="85" t="e">
        <f t="shared" si="372"/>
        <v>#VALUE!</v>
      </c>
      <c r="AW486" s="85" t="e">
        <f t="shared" si="373"/>
        <v>#VALUE!</v>
      </c>
      <c r="AX486" s="25" t="e">
        <f t="shared" si="374"/>
        <v>#VALUE!</v>
      </c>
      <c r="AY486" s="25">
        <f t="shared" si="335"/>
        <v>1.0169999999999999</v>
      </c>
      <c r="AZ486" s="55" t="e">
        <f t="shared" si="375"/>
        <v>#DIV/0!</v>
      </c>
    </row>
    <row r="487" spans="3:52">
      <c r="C487" s="4"/>
      <c r="D487" s="4"/>
      <c r="E487" s="4"/>
      <c r="F487" s="4"/>
      <c r="G487" s="55">
        <f t="shared" si="336"/>
        <v>-1.1208741258741391E-2</v>
      </c>
      <c r="H487" s="26"/>
      <c r="I487" s="25">
        <f>'Randament Mammo'!$I$18-4.5</f>
        <v>61.5</v>
      </c>
      <c r="J487" s="26"/>
      <c r="K487" s="25">
        <f t="shared" si="363"/>
        <v>0</v>
      </c>
      <c r="L487" s="25" t="e">
        <f>VLOOKUP(E487,'Tabele aux MGD'!B477:F487,IF(_CTF="Mo/Mo",2,IF(_CTF="Mo/Rh",3,IF(_CTF="Rh/Rh",4,5))),0)</f>
        <v>#N/A</v>
      </c>
      <c r="M487" s="25" t="e">
        <f t="shared" si="337"/>
        <v>#N/A</v>
      </c>
      <c r="N487" s="25" t="e">
        <f t="shared" si="338"/>
        <v>#N/A</v>
      </c>
      <c r="O487" s="25" t="e">
        <f t="shared" si="339"/>
        <v>#N/A</v>
      </c>
      <c r="P487" s="25" t="e">
        <f t="shared" si="340"/>
        <v>#N/A</v>
      </c>
      <c r="Q487" s="25" t="e">
        <f t="shared" si="341"/>
        <v>#N/A</v>
      </c>
      <c r="R487" s="25" t="e">
        <f t="shared" si="342"/>
        <v>#N/A</v>
      </c>
      <c r="S487" s="25" t="e">
        <f t="shared" si="343"/>
        <v>#N/A</v>
      </c>
      <c r="T487" s="25" t="e">
        <f t="shared" si="344"/>
        <v>#N/A</v>
      </c>
      <c r="U487" s="25" t="e">
        <f t="shared" si="364"/>
        <v>#VALUE!</v>
      </c>
      <c r="V487" s="25" t="e">
        <f t="shared" si="365"/>
        <v>#VALUE!</v>
      </c>
      <c r="W487" s="25" t="e">
        <f t="shared" si="366"/>
        <v>#VALUE!</v>
      </c>
      <c r="X487" s="26"/>
      <c r="Y487" s="85" t="e">
        <f t="shared" si="345"/>
        <v>#N/A</v>
      </c>
      <c r="Z487" s="85" t="e">
        <f t="shared" si="346"/>
        <v>#N/A</v>
      </c>
      <c r="AA487" s="85" t="e">
        <f t="shared" si="347"/>
        <v>#N/A</v>
      </c>
      <c r="AB487" s="85" t="e">
        <f t="shared" si="348"/>
        <v>#N/A</v>
      </c>
      <c r="AC487" s="85" t="e">
        <f t="shared" si="349"/>
        <v>#N/A</v>
      </c>
      <c r="AD487" s="85" t="e">
        <f t="shared" si="350"/>
        <v>#N/A</v>
      </c>
      <c r="AE487" s="85" t="e">
        <f t="shared" si="351"/>
        <v>#N/A</v>
      </c>
      <c r="AF487" s="85" t="e">
        <f t="shared" si="352"/>
        <v>#N/A</v>
      </c>
      <c r="AG487" s="85" t="e">
        <f t="shared" si="353"/>
        <v>#N/A</v>
      </c>
      <c r="AH487" s="85" t="e">
        <f t="shared" si="354"/>
        <v>#N/A</v>
      </c>
      <c r="AI487" s="85" t="e">
        <f t="shared" si="355"/>
        <v>#N/A</v>
      </c>
      <c r="AJ487" s="85" t="e">
        <f t="shared" si="356"/>
        <v>#N/A</v>
      </c>
      <c r="AK487" s="85" t="e">
        <f t="shared" si="367"/>
        <v>#VALUE!</v>
      </c>
      <c r="AL487" s="85" t="e">
        <f t="shared" si="368"/>
        <v>#VALUE!</v>
      </c>
      <c r="AM487" s="85" t="e">
        <f t="shared" si="369"/>
        <v>#VALUE!</v>
      </c>
      <c r="AN487" s="85" t="e">
        <f t="shared" si="370"/>
        <v>#N/A</v>
      </c>
      <c r="AO487" s="85" t="e">
        <f t="shared" si="357"/>
        <v>#N/A</v>
      </c>
      <c r="AP487" s="85" t="e">
        <f t="shared" si="358"/>
        <v>#N/A</v>
      </c>
      <c r="AQ487" s="85" t="e">
        <f t="shared" si="359"/>
        <v>#N/A</v>
      </c>
      <c r="AR487" s="85" t="e">
        <f t="shared" si="360"/>
        <v>#N/A</v>
      </c>
      <c r="AS487" s="85" t="e">
        <f t="shared" si="361"/>
        <v>#N/A</v>
      </c>
      <c r="AT487" s="85" t="e">
        <f t="shared" si="362"/>
        <v>#N/A</v>
      </c>
      <c r="AU487" s="85" t="e">
        <f t="shared" si="371"/>
        <v>#VALUE!</v>
      </c>
      <c r="AV487" s="85" t="e">
        <f t="shared" si="372"/>
        <v>#VALUE!</v>
      </c>
      <c r="AW487" s="85" t="e">
        <f t="shared" si="373"/>
        <v>#VALUE!</v>
      </c>
      <c r="AX487" s="25" t="e">
        <f t="shared" si="374"/>
        <v>#VALUE!</v>
      </c>
      <c r="AY487" s="25">
        <f t="shared" si="335"/>
        <v>1.0169999999999999</v>
      </c>
      <c r="AZ487" s="55" t="e">
        <f t="shared" si="375"/>
        <v>#DIV/0!</v>
      </c>
    </row>
    <row r="488" spans="3:52">
      <c r="C488" s="4"/>
      <c r="D488" s="4"/>
      <c r="E488" s="4"/>
      <c r="F488" s="4"/>
      <c r="G488" s="55">
        <f t="shared" si="336"/>
        <v>-1.1208741258741391E-2</v>
      </c>
      <c r="H488" s="26"/>
      <c r="I488" s="25">
        <f>'Randament Mammo'!$I$18-4.5</f>
        <v>61.5</v>
      </c>
      <c r="J488" s="26"/>
      <c r="K488" s="25">
        <f t="shared" si="363"/>
        <v>0</v>
      </c>
      <c r="L488" s="25" t="e">
        <f>VLOOKUP(E488,'Tabele aux MGD'!B478:F488,IF(_CTF="Mo/Mo",2,IF(_CTF="Mo/Rh",3,IF(_CTF="Rh/Rh",4,5))),0)</f>
        <v>#N/A</v>
      </c>
      <c r="M488" s="25" t="e">
        <f t="shared" si="337"/>
        <v>#N/A</v>
      </c>
      <c r="N488" s="25" t="e">
        <f t="shared" si="338"/>
        <v>#N/A</v>
      </c>
      <c r="O488" s="25" t="e">
        <f t="shared" si="339"/>
        <v>#N/A</v>
      </c>
      <c r="P488" s="25" t="e">
        <f t="shared" si="340"/>
        <v>#N/A</v>
      </c>
      <c r="Q488" s="25" t="e">
        <f t="shared" si="341"/>
        <v>#N/A</v>
      </c>
      <c r="R488" s="25" t="e">
        <f t="shared" si="342"/>
        <v>#N/A</v>
      </c>
      <c r="S488" s="25" t="e">
        <f t="shared" si="343"/>
        <v>#N/A</v>
      </c>
      <c r="T488" s="25" t="e">
        <f t="shared" si="344"/>
        <v>#N/A</v>
      </c>
      <c r="U488" s="25" t="e">
        <f t="shared" si="364"/>
        <v>#VALUE!</v>
      </c>
      <c r="V488" s="25" t="e">
        <f t="shared" si="365"/>
        <v>#VALUE!</v>
      </c>
      <c r="W488" s="25" t="e">
        <f t="shared" si="366"/>
        <v>#VALUE!</v>
      </c>
      <c r="X488" s="26"/>
      <c r="Y488" s="85" t="e">
        <f t="shared" si="345"/>
        <v>#N/A</v>
      </c>
      <c r="Z488" s="85" t="e">
        <f t="shared" si="346"/>
        <v>#N/A</v>
      </c>
      <c r="AA488" s="85" t="e">
        <f t="shared" si="347"/>
        <v>#N/A</v>
      </c>
      <c r="AB488" s="85" t="e">
        <f t="shared" si="348"/>
        <v>#N/A</v>
      </c>
      <c r="AC488" s="85" t="e">
        <f t="shared" si="349"/>
        <v>#N/A</v>
      </c>
      <c r="AD488" s="85" t="e">
        <f t="shared" si="350"/>
        <v>#N/A</v>
      </c>
      <c r="AE488" s="85" t="e">
        <f t="shared" si="351"/>
        <v>#N/A</v>
      </c>
      <c r="AF488" s="85" t="e">
        <f t="shared" si="352"/>
        <v>#N/A</v>
      </c>
      <c r="AG488" s="85" t="e">
        <f t="shared" si="353"/>
        <v>#N/A</v>
      </c>
      <c r="AH488" s="85" t="e">
        <f t="shared" si="354"/>
        <v>#N/A</v>
      </c>
      <c r="AI488" s="85" t="e">
        <f t="shared" si="355"/>
        <v>#N/A</v>
      </c>
      <c r="AJ488" s="85" t="e">
        <f t="shared" si="356"/>
        <v>#N/A</v>
      </c>
      <c r="AK488" s="85" t="e">
        <f t="shared" si="367"/>
        <v>#VALUE!</v>
      </c>
      <c r="AL488" s="85" t="e">
        <f t="shared" si="368"/>
        <v>#VALUE!</v>
      </c>
      <c r="AM488" s="85" t="e">
        <f t="shared" si="369"/>
        <v>#VALUE!</v>
      </c>
      <c r="AN488" s="85" t="e">
        <f t="shared" si="370"/>
        <v>#N/A</v>
      </c>
      <c r="AO488" s="85" t="e">
        <f t="shared" si="357"/>
        <v>#N/A</v>
      </c>
      <c r="AP488" s="85" t="e">
        <f t="shared" si="358"/>
        <v>#N/A</v>
      </c>
      <c r="AQ488" s="85" t="e">
        <f t="shared" si="359"/>
        <v>#N/A</v>
      </c>
      <c r="AR488" s="85" t="e">
        <f t="shared" si="360"/>
        <v>#N/A</v>
      </c>
      <c r="AS488" s="85" t="e">
        <f t="shared" si="361"/>
        <v>#N/A</v>
      </c>
      <c r="AT488" s="85" t="e">
        <f t="shared" si="362"/>
        <v>#N/A</v>
      </c>
      <c r="AU488" s="85" t="e">
        <f t="shared" si="371"/>
        <v>#VALUE!</v>
      </c>
      <c r="AV488" s="85" t="e">
        <f t="shared" si="372"/>
        <v>#VALUE!</v>
      </c>
      <c r="AW488" s="85" t="e">
        <f t="shared" si="373"/>
        <v>#VALUE!</v>
      </c>
      <c r="AX488" s="25" t="e">
        <f t="shared" si="374"/>
        <v>#VALUE!</v>
      </c>
      <c r="AY488" s="25">
        <f t="shared" si="335"/>
        <v>1.0169999999999999</v>
      </c>
      <c r="AZ488" s="55" t="e">
        <f t="shared" si="375"/>
        <v>#DIV/0!</v>
      </c>
    </row>
    <row r="489" spans="3:52">
      <c r="C489" s="4"/>
      <c r="D489" s="4"/>
      <c r="E489" s="4"/>
      <c r="F489" s="4"/>
      <c r="G489" s="55">
        <f t="shared" si="336"/>
        <v>-1.1208741258741391E-2</v>
      </c>
      <c r="H489" s="26"/>
      <c r="I489" s="25">
        <f>'Randament Mammo'!$I$18-4.5</f>
        <v>61.5</v>
      </c>
      <c r="J489" s="26"/>
      <c r="K489" s="25">
        <f t="shared" si="363"/>
        <v>0</v>
      </c>
      <c r="L489" s="25" t="e">
        <f>VLOOKUP(E489,'Tabele aux MGD'!B479:F489,IF(_CTF="Mo/Mo",2,IF(_CTF="Mo/Rh",3,IF(_CTF="Rh/Rh",4,5))),0)</f>
        <v>#N/A</v>
      </c>
      <c r="M489" s="25" t="e">
        <f t="shared" si="337"/>
        <v>#N/A</v>
      </c>
      <c r="N489" s="25" t="e">
        <f t="shared" si="338"/>
        <v>#N/A</v>
      </c>
      <c r="O489" s="25" t="e">
        <f t="shared" si="339"/>
        <v>#N/A</v>
      </c>
      <c r="P489" s="25" t="e">
        <f t="shared" si="340"/>
        <v>#N/A</v>
      </c>
      <c r="Q489" s="25" t="e">
        <f t="shared" si="341"/>
        <v>#N/A</v>
      </c>
      <c r="R489" s="25" t="e">
        <f t="shared" si="342"/>
        <v>#N/A</v>
      </c>
      <c r="S489" s="25" t="e">
        <f t="shared" si="343"/>
        <v>#N/A</v>
      </c>
      <c r="T489" s="25" t="e">
        <f t="shared" si="344"/>
        <v>#N/A</v>
      </c>
      <c r="U489" s="25" t="e">
        <f t="shared" si="364"/>
        <v>#VALUE!</v>
      </c>
      <c r="V489" s="25" t="e">
        <f t="shared" si="365"/>
        <v>#VALUE!</v>
      </c>
      <c r="W489" s="25" t="e">
        <f t="shared" si="366"/>
        <v>#VALUE!</v>
      </c>
      <c r="X489" s="26"/>
      <c r="Y489" s="85" t="e">
        <f t="shared" si="345"/>
        <v>#N/A</v>
      </c>
      <c r="Z489" s="85" t="e">
        <f t="shared" si="346"/>
        <v>#N/A</v>
      </c>
      <c r="AA489" s="85" t="e">
        <f t="shared" si="347"/>
        <v>#N/A</v>
      </c>
      <c r="AB489" s="85" t="e">
        <f t="shared" si="348"/>
        <v>#N/A</v>
      </c>
      <c r="AC489" s="85" t="e">
        <f t="shared" si="349"/>
        <v>#N/A</v>
      </c>
      <c r="AD489" s="85" t="e">
        <f t="shared" si="350"/>
        <v>#N/A</v>
      </c>
      <c r="AE489" s="85" t="e">
        <f t="shared" si="351"/>
        <v>#N/A</v>
      </c>
      <c r="AF489" s="85" t="e">
        <f t="shared" si="352"/>
        <v>#N/A</v>
      </c>
      <c r="AG489" s="85" t="e">
        <f t="shared" si="353"/>
        <v>#N/A</v>
      </c>
      <c r="AH489" s="85" t="e">
        <f t="shared" si="354"/>
        <v>#N/A</v>
      </c>
      <c r="AI489" s="85" t="e">
        <f t="shared" si="355"/>
        <v>#N/A</v>
      </c>
      <c r="AJ489" s="85" t="e">
        <f t="shared" si="356"/>
        <v>#N/A</v>
      </c>
      <c r="AK489" s="85" t="e">
        <f t="shared" si="367"/>
        <v>#VALUE!</v>
      </c>
      <c r="AL489" s="85" t="e">
        <f t="shared" si="368"/>
        <v>#VALUE!</v>
      </c>
      <c r="AM489" s="85" t="e">
        <f t="shared" si="369"/>
        <v>#VALUE!</v>
      </c>
      <c r="AN489" s="85" t="e">
        <f t="shared" si="370"/>
        <v>#N/A</v>
      </c>
      <c r="AO489" s="85" t="e">
        <f t="shared" si="357"/>
        <v>#N/A</v>
      </c>
      <c r="AP489" s="85" t="e">
        <f t="shared" si="358"/>
        <v>#N/A</v>
      </c>
      <c r="AQ489" s="85" t="e">
        <f t="shared" si="359"/>
        <v>#N/A</v>
      </c>
      <c r="AR489" s="85" t="e">
        <f t="shared" si="360"/>
        <v>#N/A</v>
      </c>
      <c r="AS489" s="85" t="e">
        <f t="shared" si="361"/>
        <v>#N/A</v>
      </c>
      <c r="AT489" s="85" t="e">
        <f t="shared" si="362"/>
        <v>#N/A</v>
      </c>
      <c r="AU489" s="85" t="e">
        <f t="shared" si="371"/>
        <v>#VALUE!</v>
      </c>
      <c r="AV489" s="85" t="e">
        <f t="shared" si="372"/>
        <v>#VALUE!</v>
      </c>
      <c r="AW489" s="85" t="e">
        <f t="shared" si="373"/>
        <v>#VALUE!</v>
      </c>
      <c r="AX489" s="25" t="e">
        <f t="shared" si="374"/>
        <v>#VALUE!</v>
      </c>
      <c r="AY489" s="25">
        <f t="shared" si="335"/>
        <v>1.0169999999999999</v>
      </c>
      <c r="AZ489" s="55" t="e">
        <f t="shared" si="375"/>
        <v>#DIV/0!</v>
      </c>
    </row>
    <row r="490" spans="3:52">
      <c r="C490" s="4"/>
      <c r="D490" s="4"/>
      <c r="E490" s="4"/>
      <c r="F490" s="4"/>
      <c r="G490" s="55">
        <f t="shared" si="336"/>
        <v>-1.1208741258741391E-2</v>
      </c>
      <c r="H490" s="26"/>
      <c r="I490" s="25">
        <f>'Randament Mammo'!$I$18-4.5</f>
        <v>61.5</v>
      </c>
      <c r="J490" s="26"/>
      <c r="K490" s="25">
        <f t="shared" si="363"/>
        <v>0</v>
      </c>
      <c r="L490" s="25" t="e">
        <f>VLOOKUP(E490,'Tabele aux MGD'!B480:F490,IF(_CTF="Mo/Mo",2,IF(_CTF="Mo/Rh",3,IF(_CTF="Rh/Rh",4,5))),0)</f>
        <v>#N/A</v>
      </c>
      <c r="M490" s="25" t="e">
        <f t="shared" si="337"/>
        <v>#N/A</v>
      </c>
      <c r="N490" s="25" t="e">
        <f t="shared" si="338"/>
        <v>#N/A</v>
      </c>
      <c r="O490" s="25" t="e">
        <f t="shared" si="339"/>
        <v>#N/A</v>
      </c>
      <c r="P490" s="25" t="e">
        <f t="shared" si="340"/>
        <v>#N/A</v>
      </c>
      <c r="Q490" s="25" t="e">
        <f t="shared" si="341"/>
        <v>#N/A</v>
      </c>
      <c r="R490" s="25" t="e">
        <f t="shared" si="342"/>
        <v>#N/A</v>
      </c>
      <c r="S490" s="25" t="e">
        <f t="shared" si="343"/>
        <v>#N/A</v>
      </c>
      <c r="T490" s="25" t="e">
        <f t="shared" si="344"/>
        <v>#N/A</v>
      </c>
      <c r="U490" s="25" t="e">
        <f t="shared" si="364"/>
        <v>#VALUE!</v>
      </c>
      <c r="V490" s="25" t="e">
        <f t="shared" si="365"/>
        <v>#VALUE!</v>
      </c>
      <c r="W490" s="25" t="e">
        <f t="shared" si="366"/>
        <v>#VALUE!</v>
      </c>
      <c r="X490" s="26"/>
      <c r="Y490" s="85" t="e">
        <f t="shared" si="345"/>
        <v>#N/A</v>
      </c>
      <c r="Z490" s="85" t="e">
        <f t="shared" si="346"/>
        <v>#N/A</v>
      </c>
      <c r="AA490" s="85" t="e">
        <f t="shared" si="347"/>
        <v>#N/A</v>
      </c>
      <c r="AB490" s="85" t="e">
        <f t="shared" si="348"/>
        <v>#N/A</v>
      </c>
      <c r="AC490" s="85" t="e">
        <f t="shared" si="349"/>
        <v>#N/A</v>
      </c>
      <c r="AD490" s="85" t="e">
        <f t="shared" si="350"/>
        <v>#N/A</v>
      </c>
      <c r="AE490" s="85" t="e">
        <f t="shared" si="351"/>
        <v>#N/A</v>
      </c>
      <c r="AF490" s="85" t="e">
        <f t="shared" si="352"/>
        <v>#N/A</v>
      </c>
      <c r="AG490" s="85" t="e">
        <f t="shared" si="353"/>
        <v>#N/A</v>
      </c>
      <c r="AH490" s="85" t="e">
        <f t="shared" si="354"/>
        <v>#N/A</v>
      </c>
      <c r="AI490" s="85" t="e">
        <f t="shared" si="355"/>
        <v>#N/A</v>
      </c>
      <c r="AJ490" s="85" t="e">
        <f t="shared" si="356"/>
        <v>#N/A</v>
      </c>
      <c r="AK490" s="85" t="e">
        <f t="shared" si="367"/>
        <v>#VALUE!</v>
      </c>
      <c r="AL490" s="85" t="e">
        <f t="shared" si="368"/>
        <v>#VALUE!</v>
      </c>
      <c r="AM490" s="85" t="e">
        <f t="shared" si="369"/>
        <v>#VALUE!</v>
      </c>
      <c r="AN490" s="85" t="e">
        <f t="shared" si="370"/>
        <v>#N/A</v>
      </c>
      <c r="AO490" s="85" t="e">
        <f t="shared" si="357"/>
        <v>#N/A</v>
      </c>
      <c r="AP490" s="85" t="e">
        <f t="shared" si="358"/>
        <v>#N/A</v>
      </c>
      <c r="AQ490" s="85" t="e">
        <f t="shared" si="359"/>
        <v>#N/A</v>
      </c>
      <c r="AR490" s="85" t="e">
        <f t="shared" si="360"/>
        <v>#N/A</v>
      </c>
      <c r="AS490" s="85" t="e">
        <f t="shared" si="361"/>
        <v>#N/A</v>
      </c>
      <c r="AT490" s="85" t="e">
        <f t="shared" si="362"/>
        <v>#N/A</v>
      </c>
      <c r="AU490" s="85" t="e">
        <f t="shared" si="371"/>
        <v>#VALUE!</v>
      </c>
      <c r="AV490" s="85" t="e">
        <f t="shared" si="372"/>
        <v>#VALUE!</v>
      </c>
      <c r="AW490" s="85" t="e">
        <f t="shared" si="373"/>
        <v>#VALUE!</v>
      </c>
      <c r="AX490" s="25" t="e">
        <f t="shared" si="374"/>
        <v>#VALUE!</v>
      </c>
      <c r="AY490" s="25">
        <f t="shared" si="335"/>
        <v>1.0169999999999999</v>
      </c>
      <c r="AZ490" s="55" t="e">
        <f t="shared" si="375"/>
        <v>#DIV/0!</v>
      </c>
    </row>
    <row r="491" spans="3:52">
      <c r="C491" s="4"/>
      <c r="D491" s="4"/>
      <c r="E491" s="4"/>
      <c r="F491" s="4"/>
      <c r="G491" s="55">
        <f t="shared" si="336"/>
        <v>-1.1208741258741391E-2</v>
      </c>
      <c r="H491" s="26"/>
      <c r="I491" s="25">
        <f>'Randament Mammo'!$I$18-4.5</f>
        <v>61.5</v>
      </c>
      <c r="J491" s="26"/>
      <c r="K491" s="25">
        <f t="shared" si="363"/>
        <v>0</v>
      </c>
      <c r="L491" s="25" t="e">
        <f>VLOOKUP(E491,'Tabele aux MGD'!B481:F491,IF(_CTF="Mo/Mo",2,IF(_CTF="Mo/Rh",3,IF(_CTF="Rh/Rh",4,5))),0)</f>
        <v>#N/A</v>
      </c>
      <c r="M491" s="25" t="e">
        <f t="shared" si="337"/>
        <v>#N/A</v>
      </c>
      <c r="N491" s="25" t="e">
        <f t="shared" si="338"/>
        <v>#N/A</v>
      </c>
      <c r="O491" s="25" t="e">
        <f t="shared" si="339"/>
        <v>#N/A</v>
      </c>
      <c r="P491" s="25" t="e">
        <f t="shared" si="340"/>
        <v>#N/A</v>
      </c>
      <c r="Q491" s="25" t="e">
        <f t="shared" si="341"/>
        <v>#N/A</v>
      </c>
      <c r="R491" s="25" t="e">
        <f t="shared" si="342"/>
        <v>#N/A</v>
      </c>
      <c r="S491" s="25" t="e">
        <f t="shared" si="343"/>
        <v>#N/A</v>
      </c>
      <c r="T491" s="25" t="e">
        <f t="shared" si="344"/>
        <v>#N/A</v>
      </c>
      <c r="U491" s="25" t="e">
        <f t="shared" si="364"/>
        <v>#VALUE!</v>
      </c>
      <c r="V491" s="25" t="e">
        <f t="shared" si="365"/>
        <v>#VALUE!</v>
      </c>
      <c r="W491" s="25" t="e">
        <f t="shared" si="366"/>
        <v>#VALUE!</v>
      </c>
      <c r="X491" s="26"/>
      <c r="Y491" s="85" t="e">
        <f t="shared" si="345"/>
        <v>#N/A</v>
      </c>
      <c r="Z491" s="85" t="e">
        <f t="shared" si="346"/>
        <v>#N/A</v>
      </c>
      <c r="AA491" s="85" t="e">
        <f t="shared" si="347"/>
        <v>#N/A</v>
      </c>
      <c r="AB491" s="85" t="e">
        <f t="shared" si="348"/>
        <v>#N/A</v>
      </c>
      <c r="AC491" s="85" t="e">
        <f t="shared" si="349"/>
        <v>#N/A</v>
      </c>
      <c r="AD491" s="85" t="e">
        <f t="shared" si="350"/>
        <v>#N/A</v>
      </c>
      <c r="AE491" s="85" t="e">
        <f t="shared" si="351"/>
        <v>#N/A</v>
      </c>
      <c r="AF491" s="85" t="e">
        <f t="shared" si="352"/>
        <v>#N/A</v>
      </c>
      <c r="AG491" s="85" t="e">
        <f t="shared" si="353"/>
        <v>#N/A</v>
      </c>
      <c r="AH491" s="85" t="e">
        <f t="shared" si="354"/>
        <v>#N/A</v>
      </c>
      <c r="AI491" s="85" t="e">
        <f t="shared" si="355"/>
        <v>#N/A</v>
      </c>
      <c r="AJ491" s="85" t="e">
        <f t="shared" si="356"/>
        <v>#N/A</v>
      </c>
      <c r="AK491" s="85" t="e">
        <f t="shared" si="367"/>
        <v>#VALUE!</v>
      </c>
      <c r="AL491" s="85" t="e">
        <f t="shared" si="368"/>
        <v>#VALUE!</v>
      </c>
      <c r="AM491" s="85" t="e">
        <f t="shared" si="369"/>
        <v>#VALUE!</v>
      </c>
      <c r="AN491" s="85" t="e">
        <f t="shared" si="370"/>
        <v>#N/A</v>
      </c>
      <c r="AO491" s="85" t="e">
        <f t="shared" si="357"/>
        <v>#N/A</v>
      </c>
      <c r="AP491" s="85" t="e">
        <f t="shared" si="358"/>
        <v>#N/A</v>
      </c>
      <c r="AQ491" s="85" t="e">
        <f t="shared" si="359"/>
        <v>#N/A</v>
      </c>
      <c r="AR491" s="85" t="e">
        <f t="shared" si="360"/>
        <v>#N/A</v>
      </c>
      <c r="AS491" s="85" t="e">
        <f t="shared" si="361"/>
        <v>#N/A</v>
      </c>
      <c r="AT491" s="85" t="e">
        <f t="shared" si="362"/>
        <v>#N/A</v>
      </c>
      <c r="AU491" s="85" t="e">
        <f t="shared" si="371"/>
        <v>#VALUE!</v>
      </c>
      <c r="AV491" s="85" t="e">
        <f t="shared" si="372"/>
        <v>#VALUE!</v>
      </c>
      <c r="AW491" s="85" t="e">
        <f t="shared" si="373"/>
        <v>#VALUE!</v>
      </c>
      <c r="AX491" s="25" t="e">
        <f t="shared" si="374"/>
        <v>#VALUE!</v>
      </c>
      <c r="AY491" s="25">
        <f t="shared" si="335"/>
        <v>1.0169999999999999</v>
      </c>
      <c r="AZ491" s="55" t="e">
        <f t="shared" si="375"/>
        <v>#DIV/0!</v>
      </c>
    </row>
    <row r="492" spans="3:52">
      <c r="C492" s="4"/>
      <c r="D492" s="4"/>
      <c r="E492" s="4"/>
      <c r="F492" s="4"/>
      <c r="G492" s="55">
        <f t="shared" si="336"/>
        <v>-1.1208741258741391E-2</v>
      </c>
      <c r="H492" s="26"/>
      <c r="I492" s="25">
        <f>'Randament Mammo'!$I$18-4.5</f>
        <v>61.5</v>
      </c>
      <c r="J492" s="26"/>
      <c r="K492" s="25">
        <f t="shared" si="363"/>
        <v>0</v>
      </c>
      <c r="L492" s="25" t="e">
        <f>VLOOKUP(E492,'Tabele aux MGD'!B482:F492,IF(_CTF="Mo/Mo",2,IF(_CTF="Mo/Rh",3,IF(_CTF="Rh/Rh",4,5))),0)</f>
        <v>#N/A</v>
      </c>
      <c r="M492" s="25" t="e">
        <f t="shared" si="337"/>
        <v>#N/A</v>
      </c>
      <c r="N492" s="25" t="e">
        <f t="shared" si="338"/>
        <v>#N/A</v>
      </c>
      <c r="O492" s="25" t="e">
        <f t="shared" si="339"/>
        <v>#N/A</v>
      </c>
      <c r="P492" s="25" t="e">
        <f t="shared" si="340"/>
        <v>#N/A</v>
      </c>
      <c r="Q492" s="25" t="e">
        <f t="shared" si="341"/>
        <v>#N/A</v>
      </c>
      <c r="R492" s="25" t="e">
        <f t="shared" si="342"/>
        <v>#N/A</v>
      </c>
      <c r="S492" s="25" t="e">
        <f t="shared" si="343"/>
        <v>#N/A</v>
      </c>
      <c r="T492" s="25" t="e">
        <f t="shared" si="344"/>
        <v>#N/A</v>
      </c>
      <c r="U492" s="25" t="e">
        <f t="shared" si="364"/>
        <v>#VALUE!</v>
      </c>
      <c r="V492" s="25" t="e">
        <f t="shared" si="365"/>
        <v>#VALUE!</v>
      </c>
      <c r="W492" s="25" t="e">
        <f t="shared" si="366"/>
        <v>#VALUE!</v>
      </c>
      <c r="X492" s="26"/>
      <c r="Y492" s="85" t="e">
        <f t="shared" si="345"/>
        <v>#N/A</v>
      </c>
      <c r="Z492" s="85" t="e">
        <f t="shared" si="346"/>
        <v>#N/A</v>
      </c>
      <c r="AA492" s="85" t="e">
        <f t="shared" si="347"/>
        <v>#N/A</v>
      </c>
      <c r="AB492" s="85" t="e">
        <f t="shared" si="348"/>
        <v>#N/A</v>
      </c>
      <c r="AC492" s="85" t="e">
        <f t="shared" si="349"/>
        <v>#N/A</v>
      </c>
      <c r="AD492" s="85" t="e">
        <f t="shared" si="350"/>
        <v>#N/A</v>
      </c>
      <c r="AE492" s="85" t="e">
        <f t="shared" si="351"/>
        <v>#N/A</v>
      </c>
      <c r="AF492" s="85" t="e">
        <f t="shared" si="352"/>
        <v>#N/A</v>
      </c>
      <c r="AG492" s="85" t="e">
        <f t="shared" si="353"/>
        <v>#N/A</v>
      </c>
      <c r="AH492" s="85" t="e">
        <f t="shared" si="354"/>
        <v>#N/A</v>
      </c>
      <c r="AI492" s="85" t="e">
        <f t="shared" si="355"/>
        <v>#N/A</v>
      </c>
      <c r="AJ492" s="85" t="e">
        <f t="shared" si="356"/>
        <v>#N/A</v>
      </c>
      <c r="AK492" s="85" t="e">
        <f t="shared" si="367"/>
        <v>#VALUE!</v>
      </c>
      <c r="AL492" s="85" t="e">
        <f t="shared" si="368"/>
        <v>#VALUE!</v>
      </c>
      <c r="AM492" s="85" t="e">
        <f t="shared" si="369"/>
        <v>#VALUE!</v>
      </c>
      <c r="AN492" s="85" t="e">
        <f t="shared" si="370"/>
        <v>#N/A</v>
      </c>
      <c r="AO492" s="85" t="e">
        <f t="shared" si="357"/>
        <v>#N/A</v>
      </c>
      <c r="AP492" s="85" t="e">
        <f t="shared" si="358"/>
        <v>#N/A</v>
      </c>
      <c r="AQ492" s="85" t="e">
        <f t="shared" si="359"/>
        <v>#N/A</v>
      </c>
      <c r="AR492" s="85" t="e">
        <f t="shared" si="360"/>
        <v>#N/A</v>
      </c>
      <c r="AS492" s="85" t="e">
        <f t="shared" si="361"/>
        <v>#N/A</v>
      </c>
      <c r="AT492" s="85" t="e">
        <f t="shared" si="362"/>
        <v>#N/A</v>
      </c>
      <c r="AU492" s="85" t="e">
        <f t="shared" si="371"/>
        <v>#VALUE!</v>
      </c>
      <c r="AV492" s="85" t="e">
        <f t="shared" si="372"/>
        <v>#VALUE!</v>
      </c>
      <c r="AW492" s="85" t="e">
        <f t="shared" si="373"/>
        <v>#VALUE!</v>
      </c>
      <c r="AX492" s="25" t="e">
        <f t="shared" si="374"/>
        <v>#VALUE!</v>
      </c>
      <c r="AY492" s="25">
        <f t="shared" si="335"/>
        <v>1.0169999999999999</v>
      </c>
      <c r="AZ492" s="55" t="e">
        <f t="shared" si="375"/>
        <v>#DIV/0!</v>
      </c>
    </row>
    <row r="493" spans="3:52">
      <c r="C493" s="4"/>
      <c r="D493" s="4"/>
      <c r="E493" s="4"/>
      <c r="F493" s="4"/>
      <c r="G493" s="55">
        <f t="shared" si="336"/>
        <v>-1.1208741258741391E-2</v>
      </c>
      <c r="H493" s="26"/>
      <c r="I493" s="25">
        <f>'Randament Mammo'!$I$18-4.5</f>
        <v>61.5</v>
      </c>
      <c r="J493" s="26"/>
      <c r="K493" s="25">
        <f t="shared" si="363"/>
        <v>0</v>
      </c>
      <c r="L493" s="25" t="e">
        <f>VLOOKUP(E493,'Tabele aux MGD'!B483:F493,IF(_CTF="Mo/Mo",2,IF(_CTF="Mo/Rh",3,IF(_CTF="Rh/Rh",4,5))),0)</f>
        <v>#N/A</v>
      </c>
      <c r="M493" s="25" t="e">
        <f t="shared" si="337"/>
        <v>#N/A</v>
      </c>
      <c r="N493" s="25" t="e">
        <f t="shared" si="338"/>
        <v>#N/A</v>
      </c>
      <c r="O493" s="25" t="e">
        <f t="shared" si="339"/>
        <v>#N/A</v>
      </c>
      <c r="P493" s="25" t="e">
        <f t="shared" si="340"/>
        <v>#N/A</v>
      </c>
      <c r="Q493" s="25" t="e">
        <f t="shared" si="341"/>
        <v>#N/A</v>
      </c>
      <c r="R493" s="25" t="e">
        <f t="shared" si="342"/>
        <v>#N/A</v>
      </c>
      <c r="S493" s="25" t="e">
        <f t="shared" si="343"/>
        <v>#N/A</v>
      </c>
      <c r="T493" s="25" t="e">
        <f t="shared" si="344"/>
        <v>#N/A</v>
      </c>
      <c r="U493" s="25" t="e">
        <f t="shared" si="364"/>
        <v>#VALUE!</v>
      </c>
      <c r="V493" s="25" t="e">
        <f t="shared" si="365"/>
        <v>#VALUE!</v>
      </c>
      <c r="W493" s="25" t="e">
        <f t="shared" si="366"/>
        <v>#VALUE!</v>
      </c>
      <c r="X493" s="26"/>
      <c r="Y493" s="85" t="e">
        <f t="shared" si="345"/>
        <v>#N/A</v>
      </c>
      <c r="Z493" s="85" t="e">
        <f t="shared" si="346"/>
        <v>#N/A</v>
      </c>
      <c r="AA493" s="85" t="e">
        <f t="shared" si="347"/>
        <v>#N/A</v>
      </c>
      <c r="AB493" s="85" t="e">
        <f t="shared" si="348"/>
        <v>#N/A</v>
      </c>
      <c r="AC493" s="85" t="e">
        <f t="shared" si="349"/>
        <v>#N/A</v>
      </c>
      <c r="AD493" s="85" t="e">
        <f t="shared" si="350"/>
        <v>#N/A</v>
      </c>
      <c r="AE493" s="85" t="e">
        <f t="shared" si="351"/>
        <v>#N/A</v>
      </c>
      <c r="AF493" s="85" t="e">
        <f t="shared" si="352"/>
        <v>#N/A</v>
      </c>
      <c r="AG493" s="85" t="e">
        <f t="shared" si="353"/>
        <v>#N/A</v>
      </c>
      <c r="AH493" s="85" t="e">
        <f t="shared" si="354"/>
        <v>#N/A</v>
      </c>
      <c r="AI493" s="85" t="e">
        <f t="shared" si="355"/>
        <v>#N/A</v>
      </c>
      <c r="AJ493" s="85" t="e">
        <f t="shared" si="356"/>
        <v>#N/A</v>
      </c>
      <c r="AK493" s="85" t="e">
        <f t="shared" si="367"/>
        <v>#VALUE!</v>
      </c>
      <c r="AL493" s="85" t="e">
        <f t="shared" si="368"/>
        <v>#VALUE!</v>
      </c>
      <c r="AM493" s="85" t="e">
        <f t="shared" si="369"/>
        <v>#VALUE!</v>
      </c>
      <c r="AN493" s="85" t="e">
        <f t="shared" si="370"/>
        <v>#N/A</v>
      </c>
      <c r="AO493" s="85" t="e">
        <f t="shared" si="357"/>
        <v>#N/A</v>
      </c>
      <c r="AP493" s="85" t="e">
        <f t="shared" si="358"/>
        <v>#N/A</v>
      </c>
      <c r="AQ493" s="85" t="e">
        <f t="shared" si="359"/>
        <v>#N/A</v>
      </c>
      <c r="AR493" s="85" t="e">
        <f t="shared" si="360"/>
        <v>#N/A</v>
      </c>
      <c r="AS493" s="85" t="e">
        <f t="shared" si="361"/>
        <v>#N/A</v>
      </c>
      <c r="AT493" s="85" t="e">
        <f t="shared" si="362"/>
        <v>#N/A</v>
      </c>
      <c r="AU493" s="85" t="e">
        <f t="shared" si="371"/>
        <v>#VALUE!</v>
      </c>
      <c r="AV493" s="85" t="e">
        <f t="shared" si="372"/>
        <v>#VALUE!</v>
      </c>
      <c r="AW493" s="85" t="e">
        <f t="shared" si="373"/>
        <v>#VALUE!</v>
      </c>
      <c r="AX493" s="25" t="e">
        <f t="shared" si="374"/>
        <v>#VALUE!</v>
      </c>
      <c r="AY493" s="25">
        <f t="shared" si="335"/>
        <v>1.0169999999999999</v>
      </c>
      <c r="AZ493" s="55" t="e">
        <f t="shared" si="375"/>
        <v>#DIV/0!</v>
      </c>
    </row>
    <row r="494" spans="3:52">
      <c r="C494" s="4"/>
      <c r="D494" s="4"/>
      <c r="E494" s="4"/>
      <c r="F494" s="4"/>
      <c r="G494" s="55">
        <f t="shared" si="336"/>
        <v>-1.1208741258741391E-2</v>
      </c>
      <c r="H494" s="26"/>
      <c r="I494" s="25">
        <f>'Randament Mammo'!$I$18-4.5</f>
        <v>61.5</v>
      </c>
      <c r="J494" s="26"/>
      <c r="K494" s="25">
        <f t="shared" si="363"/>
        <v>0</v>
      </c>
      <c r="L494" s="25" t="e">
        <f>VLOOKUP(E494,'Tabele aux MGD'!B484:F494,IF(_CTF="Mo/Mo",2,IF(_CTF="Mo/Rh",3,IF(_CTF="Rh/Rh",4,5))),0)</f>
        <v>#N/A</v>
      </c>
      <c r="M494" s="25" t="e">
        <f t="shared" si="337"/>
        <v>#N/A</v>
      </c>
      <c r="N494" s="25" t="e">
        <f t="shared" si="338"/>
        <v>#N/A</v>
      </c>
      <c r="O494" s="25" t="e">
        <f t="shared" si="339"/>
        <v>#N/A</v>
      </c>
      <c r="P494" s="25" t="e">
        <f t="shared" si="340"/>
        <v>#N/A</v>
      </c>
      <c r="Q494" s="25" t="e">
        <f t="shared" si="341"/>
        <v>#N/A</v>
      </c>
      <c r="R494" s="25" t="e">
        <f t="shared" si="342"/>
        <v>#N/A</v>
      </c>
      <c r="S494" s="25" t="e">
        <f t="shared" si="343"/>
        <v>#N/A</v>
      </c>
      <c r="T494" s="25" t="e">
        <f t="shared" si="344"/>
        <v>#N/A</v>
      </c>
      <c r="U494" s="25" t="e">
        <f t="shared" si="364"/>
        <v>#VALUE!</v>
      </c>
      <c r="V494" s="25" t="e">
        <f t="shared" si="365"/>
        <v>#VALUE!</v>
      </c>
      <c r="W494" s="25" t="e">
        <f t="shared" si="366"/>
        <v>#VALUE!</v>
      </c>
      <c r="X494" s="26"/>
      <c r="Y494" s="85" t="e">
        <f t="shared" si="345"/>
        <v>#N/A</v>
      </c>
      <c r="Z494" s="85" t="e">
        <f t="shared" si="346"/>
        <v>#N/A</v>
      </c>
      <c r="AA494" s="85" t="e">
        <f t="shared" si="347"/>
        <v>#N/A</v>
      </c>
      <c r="AB494" s="85" t="e">
        <f t="shared" si="348"/>
        <v>#N/A</v>
      </c>
      <c r="AC494" s="85" t="e">
        <f t="shared" si="349"/>
        <v>#N/A</v>
      </c>
      <c r="AD494" s="85" t="e">
        <f t="shared" si="350"/>
        <v>#N/A</v>
      </c>
      <c r="AE494" s="85" t="e">
        <f t="shared" si="351"/>
        <v>#N/A</v>
      </c>
      <c r="AF494" s="85" t="e">
        <f t="shared" si="352"/>
        <v>#N/A</v>
      </c>
      <c r="AG494" s="85" t="e">
        <f t="shared" si="353"/>
        <v>#N/A</v>
      </c>
      <c r="AH494" s="85" t="e">
        <f t="shared" si="354"/>
        <v>#N/A</v>
      </c>
      <c r="AI494" s="85" t="e">
        <f t="shared" si="355"/>
        <v>#N/A</v>
      </c>
      <c r="AJ494" s="85" t="e">
        <f t="shared" si="356"/>
        <v>#N/A</v>
      </c>
      <c r="AK494" s="85" t="e">
        <f t="shared" si="367"/>
        <v>#VALUE!</v>
      </c>
      <c r="AL494" s="85" t="e">
        <f t="shared" si="368"/>
        <v>#VALUE!</v>
      </c>
      <c r="AM494" s="85" t="e">
        <f t="shared" si="369"/>
        <v>#VALUE!</v>
      </c>
      <c r="AN494" s="85" t="e">
        <f t="shared" si="370"/>
        <v>#N/A</v>
      </c>
      <c r="AO494" s="85" t="e">
        <f t="shared" si="357"/>
        <v>#N/A</v>
      </c>
      <c r="AP494" s="85" t="e">
        <f t="shared" si="358"/>
        <v>#N/A</v>
      </c>
      <c r="AQ494" s="85" t="e">
        <f t="shared" si="359"/>
        <v>#N/A</v>
      </c>
      <c r="AR494" s="85" t="e">
        <f t="shared" si="360"/>
        <v>#N/A</v>
      </c>
      <c r="AS494" s="85" t="e">
        <f t="shared" si="361"/>
        <v>#N/A</v>
      </c>
      <c r="AT494" s="85" t="e">
        <f t="shared" si="362"/>
        <v>#N/A</v>
      </c>
      <c r="AU494" s="85" t="e">
        <f t="shared" si="371"/>
        <v>#VALUE!</v>
      </c>
      <c r="AV494" s="85" t="e">
        <f t="shared" si="372"/>
        <v>#VALUE!</v>
      </c>
      <c r="AW494" s="85" t="e">
        <f t="shared" si="373"/>
        <v>#VALUE!</v>
      </c>
      <c r="AX494" s="25" t="e">
        <f t="shared" si="374"/>
        <v>#VALUE!</v>
      </c>
      <c r="AY494" s="25">
        <f t="shared" si="335"/>
        <v>1.0169999999999999</v>
      </c>
      <c r="AZ494" s="55" t="e">
        <f t="shared" si="375"/>
        <v>#DIV/0!</v>
      </c>
    </row>
    <row r="495" spans="3:52">
      <c r="C495" s="4"/>
      <c r="D495" s="4"/>
      <c r="E495" s="4"/>
      <c r="F495" s="4"/>
      <c r="G495" s="55">
        <f t="shared" si="336"/>
        <v>-1.1208741258741391E-2</v>
      </c>
      <c r="H495" s="26"/>
      <c r="I495" s="25">
        <f>'Randament Mammo'!$I$18-4.5</f>
        <v>61.5</v>
      </c>
      <c r="J495" s="26"/>
      <c r="K495" s="25">
        <f t="shared" si="363"/>
        <v>0</v>
      </c>
      <c r="L495" s="25" t="e">
        <f>VLOOKUP(E495,'Tabele aux MGD'!B485:F495,IF(_CTF="Mo/Mo",2,IF(_CTF="Mo/Rh",3,IF(_CTF="Rh/Rh",4,5))),0)</f>
        <v>#N/A</v>
      </c>
      <c r="M495" s="25" t="e">
        <f t="shared" si="337"/>
        <v>#N/A</v>
      </c>
      <c r="N495" s="25" t="e">
        <f t="shared" si="338"/>
        <v>#N/A</v>
      </c>
      <c r="O495" s="25" t="e">
        <f t="shared" si="339"/>
        <v>#N/A</v>
      </c>
      <c r="P495" s="25" t="e">
        <f t="shared" si="340"/>
        <v>#N/A</v>
      </c>
      <c r="Q495" s="25" t="e">
        <f t="shared" si="341"/>
        <v>#N/A</v>
      </c>
      <c r="R495" s="25" t="e">
        <f t="shared" si="342"/>
        <v>#N/A</v>
      </c>
      <c r="S495" s="25" t="e">
        <f t="shared" si="343"/>
        <v>#N/A</v>
      </c>
      <c r="T495" s="25" t="e">
        <f t="shared" si="344"/>
        <v>#N/A</v>
      </c>
      <c r="U495" s="25" t="e">
        <f t="shared" si="364"/>
        <v>#VALUE!</v>
      </c>
      <c r="V495" s="25" t="e">
        <f t="shared" si="365"/>
        <v>#VALUE!</v>
      </c>
      <c r="W495" s="25" t="e">
        <f t="shared" si="366"/>
        <v>#VALUE!</v>
      </c>
      <c r="X495" s="26"/>
      <c r="Y495" s="85" t="e">
        <f t="shared" si="345"/>
        <v>#N/A</v>
      </c>
      <c r="Z495" s="85" t="e">
        <f t="shared" si="346"/>
        <v>#N/A</v>
      </c>
      <c r="AA495" s="85" t="e">
        <f t="shared" si="347"/>
        <v>#N/A</v>
      </c>
      <c r="AB495" s="85" t="e">
        <f t="shared" si="348"/>
        <v>#N/A</v>
      </c>
      <c r="AC495" s="85" t="e">
        <f t="shared" si="349"/>
        <v>#N/A</v>
      </c>
      <c r="AD495" s="85" t="e">
        <f t="shared" si="350"/>
        <v>#N/A</v>
      </c>
      <c r="AE495" s="85" t="e">
        <f t="shared" si="351"/>
        <v>#N/A</v>
      </c>
      <c r="AF495" s="85" t="e">
        <f t="shared" si="352"/>
        <v>#N/A</v>
      </c>
      <c r="AG495" s="85" t="e">
        <f t="shared" si="353"/>
        <v>#N/A</v>
      </c>
      <c r="AH495" s="85" t="e">
        <f t="shared" si="354"/>
        <v>#N/A</v>
      </c>
      <c r="AI495" s="85" t="e">
        <f t="shared" si="355"/>
        <v>#N/A</v>
      </c>
      <c r="AJ495" s="85" t="e">
        <f t="shared" si="356"/>
        <v>#N/A</v>
      </c>
      <c r="AK495" s="85" t="e">
        <f t="shared" si="367"/>
        <v>#VALUE!</v>
      </c>
      <c r="AL495" s="85" t="e">
        <f t="shared" si="368"/>
        <v>#VALUE!</v>
      </c>
      <c r="AM495" s="85" t="e">
        <f t="shared" si="369"/>
        <v>#VALUE!</v>
      </c>
      <c r="AN495" s="85" t="e">
        <f t="shared" si="370"/>
        <v>#N/A</v>
      </c>
      <c r="AO495" s="85" t="e">
        <f t="shared" si="357"/>
        <v>#N/A</v>
      </c>
      <c r="AP495" s="85" t="e">
        <f t="shared" si="358"/>
        <v>#N/A</v>
      </c>
      <c r="AQ495" s="85" t="e">
        <f t="shared" si="359"/>
        <v>#N/A</v>
      </c>
      <c r="AR495" s="85" t="e">
        <f t="shared" si="360"/>
        <v>#N/A</v>
      </c>
      <c r="AS495" s="85" t="e">
        <f t="shared" si="361"/>
        <v>#N/A</v>
      </c>
      <c r="AT495" s="85" t="e">
        <f t="shared" si="362"/>
        <v>#N/A</v>
      </c>
      <c r="AU495" s="85" t="e">
        <f t="shared" si="371"/>
        <v>#VALUE!</v>
      </c>
      <c r="AV495" s="85" t="e">
        <f t="shared" si="372"/>
        <v>#VALUE!</v>
      </c>
      <c r="AW495" s="85" t="e">
        <f t="shared" si="373"/>
        <v>#VALUE!</v>
      </c>
      <c r="AX495" s="25" t="e">
        <f t="shared" si="374"/>
        <v>#VALUE!</v>
      </c>
      <c r="AY495" s="25">
        <f t="shared" si="335"/>
        <v>1.0169999999999999</v>
      </c>
      <c r="AZ495" s="55" t="e">
        <f t="shared" si="375"/>
        <v>#DIV/0!</v>
      </c>
    </row>
    <row r="496" spans="3:52">
      <c r="C496" s="4"/>
      <c r="D496" s="4"/>
      <c r="E496" s="4"/>
      <c r="F496" s="4"/>
      <c r="G496" s="55">
        <f t="shared" si="336"/>
        <v>-1.1208741258741391E-2</v>
      </c>
      <c r="H496" s="26"/>
      <c r="I496" s="25">
        <f>'Randament Mammo'!$I$18-4.5</f>
        <v>61.5</v>
      </c>
      <c r="J496" s="26"/>
      <c r="K496" s="25">
        <f t="shared" si="363"/>
        <v>0</v>
      </c>
      <c r="L496" s="25" t="e">
        <f>VLOOKUP(E496,'Tabele aux MGD'!B486:F496,IF(_CTF="Mo/Mo",2,IF(_CTF="Mo/Rh",3,IF(_CTF="Rh/Rh",4,5))),0)</f>
        <v>#N/A</v>
      </c>
      <c r="M496" s="25" t="e">
        <f t="shared" si="337"/>
        <v>#N/A</v>
      </c>
      <c r="N496" s="25" t="e">
        <f t="shared" si="338"/>
        <v>#N/A</v>
      </c>
      <c r="O496" s="25" t="e">
        <f t="shared" si="339"/>
        <v>#N/A</v>
      </c>
      <c r="P496" s="25" t="e">
        <f t="shared" si="340"/>
        <v>#N/A</v>
      </c>
      <c r="Q496" s="25" t="e">
        <f t="shared" si="341"/>
        <v>#N/A</v>
      </c>
      <c r="R496" s="25" t="e">
        <f t="shared" si="342"/>
        <v>#N/A</v>
      </c>
      <c r="S496" s="25" t="e">
        <f t="shared" si="343"/>
        <v>#N/A</v>
      </c>
      <c r="T496" s="25" t="e">
        <f t="shared" si="344"/>
        <v>#N/A</v>
      </c>
      <c r="U496" s="25" t="e">
        <f t="shared" si="364"/>
        <v>#VALUE!</v>
      </c>
      <c r="V496" s="25" t="e">
        <f t="shared" si="365"/>
        <v>#VALUE!</v>
      </c>
      <c r="W496" s="25" t="e">
        <f t="shared" si="366"/>
        <v>#VALUE!</v>
      </c>
      <c r="X496" s="26"/>
      <c r="Y496" s="85" t="e">
        <f t="shared" si="345"/>
        <v>#N/A</v>
      </c>
      <c r="Z496" s="85" t="e">
        <f t="shared" si="346"/>
        <v>#N/A</v>
      </c>
      <c r="AA496" s="85" t="e">
        <f t="shared" si="347"/>
        <v>#N/A</v>
      </c>
      <c r="AB496" s="85" t="e">
        <f t="shared" si="348"/>
        <v>#N/A</v>
      </c>
      <c r="AC496" s="85" t="e">
        <f t="shared" si="349"/>
        <v>#N/A</v>
      </c>
      <c r="AD496" s="85" t="e">
        <f t="shared" si="350"/>
        <v>#N/A</v>
      </c>
      <c r="AE496" s="85" t="e">
        <f t="shared" si="351"/>
        <v>#N/A</v>
      </c>
      <c r="AF496" s="85" t="e">
        <f t="shared" si="352"/>
        <v>#N/A</v>
      </c>
      <c r="AG496" s="85" t="e">
        <f t="shared" si="353"/>
        <v>#N/A</v>
      </c>
      <c r="AH496" s="85" t="e">
        <f t="shared" si="354"/>
        <v>#N/A</v>
      </c>
      <c r="AI496" s="85" t="e">
        <f t="shared" si="355"/>
        <v>#N/A</v>
      </c>
      <c r="AJ496" s="85" t="e">
        <f t="shared" si="356"/>
        <v>#N/A</v>
      </c>
      <c r="AK496" s="85" t="e">
        <f t="shared" si="367"/>
        <v>#VALUE!</v>
      </c>
      <c r="AL496" s="85" t="e">
        <f t="shared" si="368"/>
        <v>#VALUE!</v>
      </c>
      <c r="AM496" s="85" t="e">
        <f t="shared" si="369"/>
        <v>#VALUE!</v>
      </c>
      <c r="AN496" s="85" t="e">
        <f t="shared" si="370"/>
        <v>#N/A</v>
      </c>
      <c r="AO496" s="85" t="e">
        <f t="shared" si="357"/>
        <v>#N/A</v>
      </c>
      <c r="AP496" s="85" t="e">
        <f t="shared" si="358"/>
        <v>#N/A</v>
      </c>
      <c r="AQ496" s="85" t="e">
        <f t="shared" si="359"/>
        <v>#N/A</v>
      </c>
      <c r="AR496" s="85" t="e">
        <f t="shared" si="360"/>
        <v>#N/A</v>
      </c>
      <c r="AS496" s="85" t="e">
        <f t="shared" si="361"/>
        <v>#N/A</v>
      </c>
      <c r="AT496" s="85" t="e">
        <f t="shared" si="362"/>
        <v>#N/A</v>
      </c>
      <c r="AU496" s="85" t="e">
        <f t="shared" si="371"/>
        <v>#VALUE!</v>
      </c>
      <c r="AV496" s="85" t="e">
        <f t="shared" si="372"/>
        <v>#VALUE!</v>
      </c>
      <c r="AW496" s="85" t="e">
        <f t="shared" si="373"/>
        <v>#VALUE!</v>
      </c>
      <c r="AX496" s="25" t="e">
        <f t="shared" si="374"/>
        <v>#VALUE!</v>
      </c>
      <c r="AY496" s="25">
        <f t="shared" si="335"/>
        <v>1.0169999999999999</v>
      </c>
      <c r="AZ496" s="55" t="e">
        <f t="shared" si="375"/>
        <v>#DIV/0!</v>
      </c>
    </row>
    <row r="497" spans="3:52">
      <c r="C497" s="4"/>
      <c r="D497" s="4"/>
      <c r="E497" s="4"/>
      <c r="F497" s="4"/>
      <c r="G497" s="55">
        <f t="shared" si="336"/>
        <v>-1.1208741258741391E-2</v>
      </c>
      <c r="H497" s="26"/>
      <c r="I497" s="25">
        <f>'Randament Mammo'!$I$18-4.5</f>
        <v>61.5</v>
      </c>
      <c r="J497" s="26"/>
      <c r="K497" s="25">
        <f t="shared" si="363"/>
        <v>0</v>
      </c>
      <c r="L497" s="25" t="e">
        <f>VLOOKUP(E497,'Tabele aux MGD'!B487:F497,IF(_CTF="Mo/Mo",2,IF(_CTF="Mo/Rh",3,IF(_CTF="Rh/Rh",4,5))),0)</f>
        <v>#N/A</v>
      </c>
      <c r="M497" s="25" t="e">
        <f t="shared" si="337"/>
        <v>#N/A</v>
      </c>
      <c r="N497" s="25" t="e">
        <f t="shared" si="338"/>
        <v>#N/A</v>
      </c>
      <c r="O497" s="25" t="e">
        <f t="shared" si="339"/>
        <v>#N/A</v>
      </c>
      <c r="P497" s="25" t="e">
        <f t="shared" si="340"/>
        <v>#N/A</v>
      </c>
      <c r="Q497" s="25" t="e">
        <f t="shared" si="341"/>
        <v>#N/A</v>
      </c>
      <c r="R497" s="25" t="e">
        <f t="shared" si="342"/>
        <v>#N/A</v>
      </c>
      <c r="S497" s="25" t="e">
        <f t="shared" si="343"/>
        <v>#N/A</v>
      </c>
      <c r="T497" s="25" t="e">
        <f t="shared" si="344"/>
        <v>#N/A</v>
      </c>
      <c r="U497" s="25" t="e">
        <f t="shared" si="364"/>
        <v>#VALUE!</v>
      </c>
      <c r="V497" s="25" t="e">
        <f t="shared" si="365"/>
        <v>#VALUE!</v>
      </c>
      <c r="W497" s="25" t="e">
        <f t="shared" si="366"/>
        <v>#VALUE!</v>
      </c>
      <c r="X497" s="26"/>
      <c r="Y497" s="85" t="e">
        <f t="shared" si="345"/>
        <v>#N/A</v>
      </c>
      <c r="Z497" s="85" t="e">
        <f t="shared" si="346"/>
        <v>#N/A</v>
      </c>
      <c r="AA497" s="85" t="e">
        <f t="shared" si="347"/>
        <v>#N/A</v>
      </c>
      <c r="AB497" s="85" t="e">
        <f t="shared" si="348"/>
        <v>#N/A</v>
      </c>
      <c r="AC497" s="85" t="e">
        <f t="shared" si="349"/>
        <v>#N/A</v>
      </c>
      <c r="AD497" s="85" t="e">
        <f t="shared" si="350"/>
        <v>#N/A</v>
      </c>
      <c r="AE497" s="85" t="e">
        <f t="shared" si="351"/>
        <v>#N/A</v>
      </c>
      <c r="AF497" s="85" t="e">
        <f t="shared" si="352"/>
        <v>#N/A</v>
      </c>
      <c r="AG497" s="85" t="e">
        <f t="shared" si="353"/>
        <v>#N/A</v>
      </c>
      <c r="AH497" s="85" t="e">
        <f t="shared" si="354"/>
        <v>#N/A</v>
      </c>
      <c r="AI497" s="85" t="e">
        <f t="shared" si="355"/>
        <v>#N/A</v>
      </c>
      <c r="AJ497" s="85" t="e">
        <f t="shared" si="356"/>
        <v>#N/A</v>
      </c>
      <c r="AK497" s="85" t="e">
        <f t="shared" si="367"/>
        <v>#VALUE!</v>
      </c>
      <c r="AL497" s="85" t="e">
        <f t="shared" si="368"/>
        <v>#VALUE!</v>
      </c>
      <c r="AM497" s="85" t="e">
        <f t="shared" si="369"/>
        <v>#VALUE!</v>
      </c>
      <c r="AN497" s="85" t="e">
        <f t="shared" si="370"/>
        <v>#N/A</v>
      </c>
      <c r="AO497" s="85" t="e">
        <f t="shared" si="357"/>
        <v>#N/A</v>
      </c>
      <c r="AP497" s="85" t="e">
        <f t="shared" si="358"/>
        <v>#N/A</v>
      </c>
      <c r="AQ497" s="85" t="e">
        <f t="shared" si="359"/>
        <v>#N/A</v>
      </c>
      <c r="AR497" s="85" t="e">
        <f t="shared" si="360"/>
        <v>#N/A</v>
      </c>
      <c r="AS497" s="85" t="e">
        <f t="shared" si="361"/>
        <v>#N/A</v>
      </c>
      <c r="AT497" s="85" t="e">
        <f t="shared" si="362"/>
        <v>#N/A</v>
      </c>
      <c r="AU497" s="85" t="e">
        <f t="shared" si="371"/>
        <v>#VALUE!</v>
      </c>
      <c r="AV497" s="85" t="e">
        <f t="shared" si="372"/>
        <v>#VALUE!</v>
      </c>
      <c r="AW497" s="85" t="e">
        <f t="shared" si="373"/>
        <v>#VALUE!</v>
      </c>
      <c r="AX497" s="25" t="e">
        <f t="shared" si="374"/>
        <v>#VALUE!</v>
      </c>
      <c r="AY497" s="25">
        <f t="shared" si="335"/>
        <v>1.0169999999999999</v>
      </c>
      <c r="AZ497" s="55" t="e">
        <f t="shared" si="375"/>
        <v>#DIV/0!</v>
      </c>
    </row>
    <row r="498" spans="3:52">
      <c r="C498" s="4"/>
      <c r="D498" s="4"/>
      <c r="E498" s="4"/>
      <c r="F498" s="4"/>
      <c r="G498" s="55">
        <f t="shared" si="336"/>
        <v>-1.1208741258741391E-2</v>
      </c>
      <c r="H498" s="26"/>
      <c r="I498" s="25">
        <f>'Randament Mammo'!$I$18-4.5</f>
        <v>61.5</v>
      </c>
      <c r="J498" s="26"/>
      <c r="K498" s="25">
        <f t="shared" si="363"/>
        <v>0</v>
      </c>
      <c r="L498" s="25" t="e">
        <f>VLOOKUP(E498,'Tabele aux MGD'!B488:F498,IF(_CTF="Mo/Mo",2,IF(_CTF="Mo/Rh",3,IF(_CTF="Rh/Rh",4,5))),0)</f>
        <v>#N/A</v>
      </c>
      <c r="M498" s="25" t="e">
        <f t="shared" si="337"/>
        <v>#N/A</v>
      </c>
      <c r="N498" s="25" t="e">
        <f t="shared" si="338"/>
        <v>#N/A</v>
      </c>
      <c r="O498" s="25" t="e">
        <f t="shared" si="339"/>
        <v>#N/A</v>
      </c>
      <c r="P498" s="25" t="e">
        <f t="shared" si="340"/>
        <v>#N/A</v>
      </c>
      <c r="Q498" s="25" t="e">
        <f t="shared" si="341"/>
        <v>#N/A</v>
      </c>
      <c r="R498" s="25" t="e">
        <f t="shared" si="342"/>
        <v>#N/A</v>
      </c>
      <c r="S498" s="25" t="e">
        <f t="shared" si="343"/>
        <v>#N/A</v>
      </c>
      <c r="T498" s="25" t="e">
        <f t="shared" si="344"/>
        <v>#N/A</v>
      </c>
      <c r="U498" s="25" t="e">
        <f t="shared" si="364"/>
        <v>#VALUE!</v>
      </c>
      <c r="V498" s="25" t="e">
        <f t="shared" si="365"/>
        <v>#VALUE!</v>
      </c>
      <c r="W498" s="25" t="e">
        <f t="shared" si="366"/>
        <v>#VALUE!</v>
      </c>
      <c r="X498" s="26"/>
      <c r="Y498" s="85" t="e">
        <f t="shared" si="345"/>
        <v>#N/A</v>
      </c>
      <c r="Z498" s="85" t="e">
        <f t="shared" si="346"/>
        <v>#N/A</v>
      </c>
      <c r="AA498" s="85" t="e">
        <f t="shared" si="347"/>
        <v>#N/A</v>
      </c>
      <c r="AB498" s="85" t="e">
        <f t="shared" si="348"/>
        <v>#N/A</v>
      </c>
      <c r="AC498" s="85" t="e">
        <f t="shared" si="349"/>
        <v>#N/A</v>
      </c>
      <c r="AD498" s="85" t="e">
        <f t="shared" si="350"/>
        <v>#N/A</v>
      </c>
      <c r="AE498" s="85" t="e">
        <f t="shared" si="351"/>
        <v>#N/A</v>
      </c>
      <c r="AF498" s="85" t="e">
        <f t="shared" si="352"/>
        <v>#N/A</v>
      </c>
      <c r="AG498" s="85" t="e">
        <f t="shared" si="353"/>
        <v>#N/A</v>
      </c>
      <c r="AH498" s="85" t="e">
        <f t="shared" si="354"/>
        <v>#N/A</v>
      </c>
      <c r="AI498" s="85" t="e">
        <f t="shared" si="355"/>
        <v>#N/A</v>
      </c>
      <c r="AJ498" s="85" t="e">
        <f t="shared" si="356"/>
        <v>#N/A</v>
      </c>
      <c r="AK498" s="85" t="e">
        <f t="shared" si="367"/>
        <v>#VALUE!</v>
      </c>
      <c r="AL498" s="85" t="e">
        <f t="shared" si="368"/>
        <v>#VALUE!</v>
      </c>
      <c r="AM498" s="85" t="e">
        <f t="shared" si="369"/>
        <v>#VALUE!</v>
      </c>
      <c r="AN498" s="85" t="e">
        <f t="shared" si="370"/>
        <v>#N/A</v>
      </c>
      <c r="AO498" s="85" t="e">
        <f t="shared" si="357"/>
        <v>#N/A</v>
      </c>
      <c r="AP498" s="85" t="e">
        <f t="shared" si="358"/>
        <v>#N/A</v>
      </c>
      <c r="AQ498" s="85" t="e">
        <f t="shared" si="359"/>
        <v>#N/A</v>
      </c>
      <c r="AR498" s="85" t="e">
        <f t="shared" si="360"/>
        <v>#N/A</v>
      </c>
      <c r="AS498" s="85" t="e">
        <f t="shared" si="361"/>
        <v>#N/A</v>
      </c>
      <c r="AT498" s="85" t="e">
        <f t="shared" si="362"/>
        <v>#N/A</v>
      </c>
      <c r="AU498" s="85" t="e">
        <f t="shared" si="371"/>
        <v>#VALUE!</v>
      </c>
      <c r="AV498" s="85" t="e">
        <f t="shared" si="372"/>
        <v>#VALUE!</v>
      </c>
      <c r="AW498" s="85" t="e">
        <f t="shared" si="373"/>
        <v>#VALUE!</v>
      </c>
      <c r="AX498" s="25" t="e">
        <f t="shared" si="374"/>
        <v>#VALUE!</v>
      </c>
      <c r="AY498" s="25">
        <f t="shared" si="335"/>
        <v>1.0169999999999999</v>
      </c>
      <c r="AZ498" s="55" t="e">
        <f t="shared" si="375"/>
        <v>#DIV/0!</v>
      </c>
    </row>
    <row r="499" spans="3:52">
      <c r="C499" s="4"/>
      <c r="D499" s="4"/>
      <c r="E499" s="4"/>
      <c r="F499" s="4"/>
      <c r="G499" s="55">
        <f t="shared" si="336"/>
        <v>-1.1208741258741391E-2</v>
      </c>
      <c r="H499" s="26"/>
      <c r="I499" s="25">
        <f>'Randament Mammo'!$I$18-4.5</f>
        <v>61.5</v>
      </c>
      <c r="J499" s="26"/>
      <c r="K499" s="25">
        <f t="shared" si="363"/>
        <v>0</v>
      </c>
      <c r="L499" s="25" t="e">
        <f>VLOOKUP(E499,'Tabele aux MGD'!B489:F499,IF(_CTF="Mo/Mo",2,IF(_CTF="Mo/Rh",3,IF(_CTF="Rh/Rh",4,5))),0)</f>
        <v>#N/A</v>
      </c>
      <c r="M499" s="25" t="e">
        <f t="shared" si="337"/>
        <v>#N/A</v>
      </c>
      <c r="N499" s="25" t="e">
        <f t="shared" si="338"/>
        <v>#N/A</v>
      </c>
      <c r="O499" s="25" t="e">
        <f t="shared" si="339"/>
        <v>#N/A</v>
      </c>
      <c r="P499" s="25" t="e">
        <f t="shared" si="340"/>
        <v>#N/A</v>
      </c>
      <c r="Q499" s="25" t="e">
        <f t="shared" si="341"/>
        <v>#N/A</v>
      </c>
      <c r="R499" s="25" t="e">
        <f t="shared" si="342"/>
        <v>#N/A</v>
      </c>
      <c r="S499" s="25" t="e">
        <f t="shared" si="343"/>
        <v>#N/A</v>
      </c>
      <c r="T499" s="25" t="e">
        <f t="shared" si="344"/>
        <v>#N/A</v>
      </c>
      <c r="U499" s="25" t="e">
        <f t="shared" si="364"/>
        <v>#VALUE!</v>
      </c>
      <c r="V499" s="25" t="e">
        <f t="shared" si="365"/>
        <v>#VALUE!</v>
      </c>
      <c r="W499" s="25" t="e">
        <f t="shared" si="366"/>
        <v>#VALUE!</v>
      </c>
      <c r="X499" s="26"/>
      <c r="Y499" s="85" t="e">
        <f t="shared" si="345"/>
        <v>#N/A</v>
      </c>
      <c r="Z499" s="85" t="e">
        <f t="shared" si="346"/>
        <v>#N/A</v>
      </c>
      <c r="AA499" s="85" t="e">
        <f t="shared" si="347"/>
        <v>#N/A</v>
      </c>
      <c r="AB499" s="85" t="e">
        <f t="shared" si="348"/>
        <v>#N/A</v>
      </c>
      <c r="AC499" s="85" t="e">
        <f t="shared" si="349"/>
        <v>#N/A</v>
      </c>
      <c r="AD499" s="85" t="e">
        <f t="shared" si="350"/>
        <v>#N/A</v>
      </c>
      <c r="AE499" s="85" t="e">
        <f t="shared" si="351"/>
        <v>#N/A</v>
      </c>
      <c r="AF499" s="85" t="e">
        <f t="shared" si="352"/>
        <v>#N/A</v>
      </c>
      <c r="AG499" s="85" t="e">
        <f t="shared" si="353"/>
        <v>#N/A</v>
      </c>
      <c r="AH499" s="85" t="e">
        <f t="shared" si="354"/>
        <v>#N/A</v>
      </c>
      <c r="AI499" s="85" t="e">
        <f t="shared" si="355"/>
        <v>#N/A</v>
      </c>
      <c r="AJ499" s="85" t="e">
        <f t="shared" si="356"/>
        <v>#N/A</v>
      </c>
      <c r="AK499" s="85" t="e">
        <f t="shared" si="367"/>
        <v>#VALUE!</v>
      </c>
      <c r="AL499" s="85" t="e">
        <f t="shared" si="368"/>
        <v>#VALUE!</v>
      </c>
      <c r="AM499" s="85" t="e">
        <f t="shared" si="369"/>
        <v>#VALUE!</v>
      </c>
      <c r="AN499" s="85" t="e">
        <f t="shared" si="370"/>
        <v>#N/A</v>
      </c>
      <c r="AO499" s="85" t="e">
        <f t="shared" si="357"/>
        <v>#N/A</v>
      </c>
      <c r="AP499" s="85" t="e">
        <f t="shared" si="358"/>
        <v>#N/A</v>
      </c>
      <c r="AQ499" s="85" t="e">
        <f t="shared" si="359"/>
        <v>#N/A</v>
      </c>
      <c r="AR499" s="85" t="e">
        <f t="shared" si="360"/>
        <v>#N/A</v>
      </c>
      <c r="AS499" s="85" t="e">
        <f t="shared" si="361"/>
        <v>#N/A</v>
      </c>
      <c r="AT499" s="85" t="e">
        <f t="shared" si="362"/>
        <v>#N/A</v>
      </c>
      <c r="AU499" s="85" t="e">
        <f t="shared" si="371"/>
        <v>#VALUE!</v>
      </c>
      <c r="AV499" s="85" t="e">
        <f t="shared" si="372"/>
        <v>#VALUE!</v>
      </c>
      <c r="AW499" s="85" t="e">
        <f t="shared" si="373"/>
        <v>#VALUE!</v>
      </c>
      <c r="AX499" s="25" t="e">
        <f t="shared" si="374"/>
        <v>#VALUE!</v>
      </c>
      <c r="AY499" s="25">
        <f t="shared" si="335"/>
        <v>1.0169999999999999</v>
      </c>
      <c r="AZ499" s="55" t="e">
        <f t="shared" si="375"/>
        <v>#DIV/0!</v>
      </c>
    </row>
    <row r="500" spans="3:52">
      <c r="C500" s="4"/>
      <c r="D500" s="4"/>
      <c r="E500" s="4"/>
      <c r="F500" s="4"/>
      <c r="G500" s="55">
        <f t="shared" si="336"/>
        <v>-1.1208741258741391E-2</v>
      </c>
      <c r="H500" s="26"/>
      <c r="I500" s="25">
        <f>'Randament Mammo'!$I$18-4.5</f>
        <v>61.5</v>
      </c>
      <c r="J500" s="26"/>
      <c r="K500" s="25">
        <f t="shared" si="363"/>
        <v>0</v>
      </c>
      <c r="L500" s="25" t="e">
        <f>VLOOKUP(E500,'Tabele aux MGD'!B490:F500,IF(_CTF="Mo/Mo",2,IF(_CTF="Mo/Rh",3,IF(_CTF="Rh/Rh",4,5))),0)</f>
        <v>#N/A</v>
      </c>
      <c r="M500" s="25" t="e">
        <f t="shared" si="337"/>
        <v>#N/A</v>
      </c>
      <c r="N500" s="25" t="e">
        <f t="shared" si="338"/>
        <v>#N/A</v>
      </c>
      <c r="O500" s="25" t="e">
        <f t="shared" si="339"/>
        <v>#N/A</v>
      </c>
      <c r="P500" s="25" t="e">
        <f t="shared" si="340"/>
        <v>#N/A</v>
      </c>
      <c r="Q500" s="25" t="e">
        <f t="shared" si="341"/>
        <v>#N/A</v>
      </c>
      <c r="R500" s="25" t="e">
        <f t="shared" si="342"/>
        <v>#N/A</v>
      </c>
      <c r="S500" s="25" t="e">
        <f t="shared" si="343"/>
        <v>#N/A</v>
      </c>
      <c r="T500" s="25" t="e">
        <f t="shared" si="344"/>
        <v>#N/A</v>
      </c>
      <c r="U500" s="25" t="e">
        <f t="shared" si="364"/>
        <v>#VALUE!</v>
      </c>
      <c r="V500" s="25" t="e">
        <f t="shared" si="365"/>
        <v>#VALUE!</v>
      </c>
      <c r="W500" s="25" t="e">
        <f t="shared" si="366"/>
        <v>#VALUE!</v>
      </c>
      <c r="X500" s="26"/>
      <c r="Y500" s="85" t="e">
        <f t="shared" si="345"/>
        <v>#N/A</v>
      </c>
      <c r="Z500" s="85" t="e">
        <f t="shared" si="346"/>
        <v>#N/A</v>
      </c>
      <c r="AA500" s="85" t="e">
        <f t="shared" si="347"/>
        <v>#N/A</v>
      </c>
      <c r="AB500" s="85" t="e">
        <f t="shared" si="348"/>
        <v>#N/A</v>
      </c>
      <c r="AC500" s="85" t="e">
        <f t="shared" si="349"/>
        <v>#N/A</v>
      </c>
      <c r="AD500" s="85" t="e">
        <f t="shared" si="350"/>
        <v>#N/A</v>
      </c>
      <c r="AE500" s="85" t="e">
        <f t="shared" si="351"/>
        <v>#N/A</v>
      </c>
      <c r="AF500" s="85" t="e">
        <f t="shared" si="352"/>
        <v>#N/A</v>
      </c>
      <c r="AG500" s="85" t="e">
        <f t="shared" si="353"/>
        <v>#N/A</v>
      </c>
      <c r="AH500" s="85" t="e">
        <f t="shared" si="354"/>
        <v>#N/A</v>
      </c>
      <c r="AI500" s="85" t="e">
        <f t="shared" si="355"/>
        <v>#N/A</v>
      </c>
      <c r="AJ500" s="85" t="e">
        <f t="shared" si="356"/>
        <v>#N/A</v>
      </c>
      <c r="AK500" s="85" t="e">
        <f t="shared" si="367"/>
        <v>#VALUE!</v>
      </c>
      <c r="AL500" s="85" t="e">
        <f t="shared" si="368"/>
        <v>#VALUE!</v>
      </c>
      <c r="AM500" s="85" t="e">
        <f t="shared" si="369"/>
        <v>#VALUE!</v>
      </c>
      <c r="AN500" s="85" t="e">
        <f t="shared" si="370"/>
        <v>#N/A</v>
      </c>
      <c r="AO500" s="85" t="e">
        <f t="shared" si="357"/>
        <v>#N/A</v>
      </c>
      <c r="AP500" s="85" t="e">
        <f t="shared" si="358"/>
        <v>#N/A</v>
      </c>
      <c r="AQ500" s="85" t="e">
        <f t="shared" si="359"/>
        <v>#N/A</v>
      </c>
      <c r="AR500" s="85" t="e">
        <f t="shared" si="360"/>
        <v>#N/A</v>
      </c>
      <c r="AS500" s="85" t="e">
        <f t="shared" si="361"/>
        <v>#N/A</v>
      </c>
      <c r="AT500" s="85" t="e">
        <f t="shared" si="362"/>
        <v>#N/A</v>
      </c>
      <c r="AU500" s="85" t="e">
        <f t="shared" si="371"/>
        <v>#VALUE!</v>
      </c>
      <c r="AV500" s="85" t="e">
        <f t="shared" si="372"/>
        <v>#VALUE!</v>
      </c>
      <c r="AW500" s="85" t="e">
        <f t="shared" si="373"/>
        <v>#VALUE!</v>
      </c>
      <c r="AX500" s="25" t="e">
        <f t="shared" si="374"/>
        <v>#VALUE!</v>
      </c>
      <c r="AY500" s="25">
        <f t="shared" si="335"/>
        <v>1.0169999999999999</v>
      </c>
      <c r="AZ500" s="55" t="e">
        <f t="shared" si="375"/>
        <v>#DIV/0!</v>
      </c>
    </row>
    <row r="501" spans="3:52">
      <c r="C501" s="4"/>
      <c r="D501" s="4"/>
      <c r="E501" s="4"/>
      <c r="F501" s="4"/>
      <c r="G501" s="55">
        <f t="shared" si="336"/>
        <v>-1.1208741258741391E-2</v>
      </c>
      <c r="H501" s="26"/>
      <c r="I501" s="25">
        <f>'Randament Mammo'!$I$18-4.5</f>
        <v>61.5</v>
      </c>
      <c r="J501" s="26"/>
      <c r="K501" s="25">
        <f t="shared" si="363"/>
        <v>0</v>
      </c>
      <c r="L501" s="25" t="e">
        <f>VLOOKUP(E501,'Tabele aux MGD'!B491:F501,IF(_CTF="Mo/Mo",2,IF(_CTF="Mo/Rh",3,IF(_CTF="Rh/Rh",4,5))),0)</f>
        <v>#N/A</v>
      </c>
      <c r="M501" s="25" t="e">
        <f t="shared" si="337"/>
        <v>#N/A</v>
      </c>
      <c r="N501" s="25" t="e">
        <f t="shared" si="338"/>
        <v>#N/A</v>
      </c>
      <c r="O501" s="25" t="e">
        <f t="shared" si="339"/>
        <v>#N/A</v>
      </c>
      <c r="P501" s="25" t="e">
        <f t="shared" si="340"/>
        <v>#N/A</v>
      </c>
      <c r="Q501" s="25" t="e">
        <f t="shared" si="341"/>
        <v>#N/A</v>
      </c>
      <c r="R501" s="25" t="e">
        <f t="shared" si="342"/>
        <v>#N/A</v>
      </c>
      <c r="S501" s="25" t="e">
        <f t="shared" si="343"/>
        <v>#N/A</v>
      </c>
      <c r="T501" s="25" t="e">
        <f t="shared" si="344"/>
        <v>#N/A</v>
      </c>
      <c r="U501" s="25" t="e">
        <f t="shared" si="364"/>
        <v>#VALUE!</v>
      </c>
      <c r="V501" s="25" t="e">
        <f t="shared" si="365"/>
        <v>#VALUE!</v>
      </c>
      <c r="W501" s="25" t="e">
        <f t="shared" si="366"/>
        <v>#VALUE!</v>
      </c>
      <c r="X501" s="26"/>
      <c r="Y501" s="85" t="e">
        <f t="shared" si="345"/>
        <v>#N/A</v>
      </c>
      <c r="Z501" s="85" t="e">
        <f t="shared" si="346"/>
        <v>#N/A</v>
      </c>
      <c r="AA501" s="85" t="e">
        <f t="shared" si="347"/>
        <v>#N/A</v>
      </c>
      <c r="AB501" s="85" t="e">
        <f t="shared" si="348"/>
        <v>#N/A</v>
      </c>
      <c r="AC501" s="85" t="e">
        <f t="shared" si="349"/>
        <v>#N/A</v>
      </c>
      <c r="AD501" s="85" t="e">
        <f t="shared" si="350"/>
        <v>#N/A</v>
      </c>
      <c r="AE501" s="85" t="e">
        <f t="shared" si="351"/>
        <v>#N/A</v>
      </c>
      <c r="AF501" s="85" t="e">
        <f t="shared" si="352"/>
        <v>#N/A</v>
      </c>
      <c r="AG501" s="85" t="e">
        <f t="shared" si="353"/>
        <v>#N/A</v>
      </c>
      <c r="AH501" s="85" t="e">
        <f t="shared" si="354"/>
        <v>#N/A</v>
      </c>
      <c r="AI501" s="85" t="e">
        <f t="shared" si="355"/>
        <v>#N/A</v>
      </c>
      <c r="AJ501" s="85" t="e">
        <f t="shared" si="356"/>
        <v>#N/A</v>
      </c>
      <c r="AK501" s="85" t="e">
        <f t="shared" si="367"/>
        <v>#VALUE!</v>
      </c>
      <c r="AL501" s="85" t="e">
        <f t="shared" si="368"/>
        <v>#VALUE!</v>
      </c>
      <c r="AM501" s="85" t="e">
        <f t="shared" si="369"/>
        <v>#VALUE!</v>
      </c>
      <c r="AN501" s="85" t="e">
        <f t="shared" si="370"/>
        <v>#N/A</v>
      </c>
      <c r="AO501" s="85" t="e">
        <f t="shared" si="357"/>
        <v>#N/A</v>
      </c>
      <c r="AP501" s="85" t="e">
        <f t="shared" si="358"/>
        <v>#N/A</v>
      </c>
      <c r="AQ501" s="85" t="e">
        <f t="shared" si="359"/>
        <v>#N/A</v>
      </c>
      <c r="AR501" s="85" t="e">
        <f t="shared" si="360"/>
        <v>#N/A</v>
      </c>
      <c r="AS501" s="85" t="e">
        <f t="shared" si="361"/>
        <v>#N/A</v>
      </c>
      <c r="AT501" s="85" t="e">
        <f t="shared" si="362"/>
        <v>#N/A</v>
      </c>
      <c r="AU501" s="85" t="e">
        <f t="shared" si="371"/>
        <v>#VALUE!</v>
      </c>
      <c r="AV501" s="85" t="e">
        <f t="shared" si="372"/>
        <v>#VALUE!</v>
      </c>
      <c r="AW501" s="85" t="e">
        <f t="shared" si="373"/>
        <v>#VALUE!</v>
      </c>
      <c r="AX501" s="25" t="e">
        <f t="shared" si="374"/>
        <v>#VALUE!</v>
      </c>
      <c r="AY501" s="25">
        <f t="shared" si="335"/>
        <v>1.0169999999999999</v>
      </c>
      <c r="AZ501" s="55" t="e">
        <f t="shared" si="375"/>
        <v>#DIV/0!</v>
      </c>
    </row>
    <row r="502" spans="3:52">
      <c r="C502" s="4"/>
      <c r="D502" s="4"/>
      <c r="E502" s="4"/>
      <c r="F502" s="4"/>
      <c r="G502" s="55">
        <f t="shared" si="336"/>
        <v>-1.1208741258741391E-2</v>
      </c>
      <c r="H502" s="26"/>
      <c r="I502" s="25">
        <f>'Randament Mammo'!$I$18-4.5</f>
        <v>61.5</v>
      </c>
      <c r="J502" s="26"/>
      <c r="K502" s="25">
        <f t="shared" si="363"/>
        <v>0</v>
      </c>
      <c r="L502" s="25" t="e">
        <f>VLOOKUP(E502,'Tabele aux MGD'!B492:F502,IF(_CTF="Mo/Mo",2,IF(_CTF="Mo/Rh",3,IF(_CTF="Rh/Rh",4,5))),0)</f>
        <v>#N/A</v>
      </c>
      <c r="M502" s="25" t="e">
        <f t="shared" si="337"/>
        <v>#N/A</v>
      </c>
      <c r="N502" s="25" t="e">
        <f t="shared" si="338"/>
        <v>#N/A</v>
      </c>
      <c r="O502" s="25" t="e">
        <f t="shared" si="339"/>
        <v>#N/A</v>
      </c>
      <c r="P502" s="25" t="e">
        <f t="shared" si="340"/>
        <v>#N/A</v>
      </c>
      <c r="Q502" s="25" t="e">
        <f t="shared" si="341"/>
        <v>#N/A</v>
      </c>
      <c r="R502" s="25" t="e">
        <f t="shared" si="342"/>
        <v>#N/A</v>
      </c>
      <c r="S502" s="25" t="e">
        <f t="shared" si="343"/>
        <v>#N/A</v>
      </c>
      <c r="T502" s="25" t="e">
        <f t="shared" si="344"/>
        <v>#N/A</v>
      </c>
      <c r="U502" s="25" t="e">
        <f t="shared" si="364"/>
        <v>#VALUE!</v>
      </c>
      <c r="V502" s="25" t="e">
        <f t="shared" si="365"/>
        <v>#VALUE!</v>
      </c>
      <c r="W502" s="25" t="e">
        <f t="shared" si="366"/>
        <v>#VALUE!</v>
      </c>
      <c r="X502" s="26"/>
      <c r="Y502" s="85" t="e">
        <f t="shared" si="345"/>
        <v>#N/A</v>
      </c>
      <c r="Z502" s="85" t="e">
        <f t="shared" si="346"/>
        <v>#N/A</v>
      </c>
      <c r="AA502" s="85" t="e">
        <f t="shared" si="347"/>
        <v>#N/A</v>
      </c>
      <c r="AB502" s="85" t="e">
        <f t="shared" si="348"/>
        <v>#N/A</v>
      </c>
      <c r="AC502" s="85" t="e">
        <f t="shared" si="349"/>
        <v>#N/A</v>
      </c>
      <c r="AD502" s="85" t="e">
        <f t="shared" si="350"/>
        <v>#N/A</v>
      </c>
      <c r="AE502" s="85" t="e">
        <f t="shared" si="351"/>
        <v>#N/A</v>
      </c>
      <c r="AF502" s="85" t="e">
        <f t="shared" si="352"/>
        <v>#N/A</v>
      </c>
      <c r="AG502" s="85" t="e">
        <f t="shared" si="353"/>
        <v>#N/A</v>
      </c>
      <c r="AH502" s="85" t="e">
        <f t="shared" si="354"/>
        <v>#N/A</v>
      </c>
      <c r="AI502" s="85" t="e">
        <f t="shared" si="355"/>
        <v>#N/A</v>
      </c>
      <c r="AJ502" s="85" t="e">
        <f t="shared" si="356"/>
        <v>#N/A</v>
      </c>
      <c r="AK502" s="85" t="e">
        <f t="shared" si="367"/>
        <v>#VALUE!</v>
      </c>
      <c r="AL502" s="85" t="e">
        <f t="shared" si="368"/>
        <v>#VALUE!</v>
      </c>
      <c r="AM502" s="85" t="e">
        <f t="shared" si="369"/>
        <v>#VALUE!</v>
      </c>
      <c r="AN502" s="85" t="e">
        <f t="shared" si="370"/>
        <v>#N/A</v>
      </c>
      <c r="AO502" s="85" t="e">
        <f t="shared" si="357"/>
        <v>#N/A</v>
      </c>
      <c r="AP502" s="85" t="e">
        <f t="shared" si="358"/>
        <v>#N/A</v>
      </c>
      <c r="AQ502" s="85" t="e">
        <f t="shared" si="359"/>
        <v>#N/A</v>
      </c>
      <c r="AR502" s="85" t="e">
        <f t="shared" si="360"/>
        <v>#N/A</v>
      </c>
      <c r="AS502" s="85" t="e">
        <f t="shared" si="361"/>
        <v>#N/A</v>
      </c>
      <c r="AT502" s="85" t="e">
        <f t="shared" si="362"/>
        <v>#N/A</v>
      </c>
      <c r="AU502" s="85" t="e">
        <f t="shared" si="371"/>
        <v>#VALUE!</v>
      </c>
      <c r="AV502" s="85" t="e">
        <f t="shared" si="372"/>
        <v>#VALUE!</v>
      </c>
      <c r="AW502" s="85" t="e">
        <f t="shared" si="373"/>
        <v>#VALUE!</v>
      </c>
      <c r="AX502" s="25" t="e">
        <f t="shared" si="374"/>
        <v>#VALUE!</v>
      </c>
      <c r="AY502" s="25">
        <f t="shared" si="335"/>
        <v>1.0169999999999999</v>
      </c>
      <c r="AZ502" s="55" t="e">
        <f t="shared" si="375"/>
        <v>#DIV/0!</v>
      </c>
    </row>
    <row r="503" spans="3:52">
      <c r="C503" s="4"/>
      <c r="D503" s="4"/>
      <c r="E503" s="4"/>
      <c r="F503" s="4"/>
      <c r="G503" s="55">
        <f t="shared" si="336"/>
        <v>-1.1208741258741391E-2</v>
      </c>
      <c r="H503" s="26"/>
      <c r="I503" s="25">
        <f>'Randament Mammo'!$I$18-4.5</f>
        <v>61.5</v>
      </c>
      <c r="J503" s="26"/>
      <c r="K503" s="25">
        <f t="shared" si="363"/>
        <v>0</v>
      </c>
      <c r="L503" s="25" t="e">
        <f>VLOOKUP(E503,'Tabele aux MGD'!B493:F503,IF(_CTF="Mo/Mo",2,IF(_CTF="Mo/Rh",3,IF(_CTF="Rh/Rh",4,5))),0)</f>
        <v>#N/A</v>
      </c>
      <c r="M503" s="25" t="e">
        <f t="shared" si="337"/>
        <v>#N/A</v>
      </c>
      <c r="N503" s="25" t="e">
        <f t="shared" si="338"/>
        <v>#N/A</v>
      </c>
      <c r="O503" s="25" t="e">
        <f t="shared" si="339"/>
        <v>#N/A</v>
      </c>
      <c r="P503" s="25" t="e">
        <f t="shared" si="340"/>
        <v>#N/A</v>
      </c>
      <c r="Q503" s="25" t="e">
        <f t="shared" si="341"/>
        <v>#N/A</v>
      </c>
      <c r="R503" s="25" t="e">
        <f t="shared" si="342"/>
        <v>#N/A</v>
      </c>
      <c r="S503" s="25" t="e">
        <f t="shared" si="343"/>
        <v>#N/A</v>
      </c>
      <c r="T503" s="25" t="e">
        <f t="shared" si="344"/>
        <v>#N/A</v>
      </c>
      <c r="U503" s="25" t="e">
        <f t="shared" si="364"/>
        <v>#VALUE!</v>
      </c>
      <c r="V503" s="25" t="e">
        <f t="shared" si="365"/>
        <v>#VALUE!</v>
      </c>
      <c r="W503" s="25" t="e">
        <f t="shared" si="366"/>
        <v>#VALUE!</v>
      </c>
      <c r="X503" s="26"/>
      <c r="Y503" s="85" t="e">
        <f t="shared" si="345"/>
        <v>#N/A</v>
      </c>
      <c r="Z503" s="85" t="e">
        <f t="shared" si="346"/>
        <v>#N/A</v>
      </c>
      <c r="AA503" s="85" t="e">
        <f t="shared" si="347"/>
        <v>#N/A</v>
      </c>
      <c r="AB503" s="85" t="e">
        <f t="shared" si="348"/>
        <v>#N/A</v>
      </c>
      <c r="AC503" s="85" t="e">
        <f t="shared" si="349"/>
        <v>#N/A</v>
      </c>
      <c r="AD503" s="85" t="e">
        <f t="shared" si="350"/>
        <v>#N/A</v>
      </c>
      <c r="AE503" s="85" t="e">
        <f t="shared" si="351"/>
        <v>#N/A</v>
      </c>
      <c r="AF503" s="85" t="e">
        <f t="shared" si="352"/>
        <v>#N/A</v>
      </c>
      <c r="AG503" s="85" t="e">
        <f t="shared" si="353"/>
        <v>#N/A</v>
      </c>
      <c r="AH503" s="85" t="e">
        <f t="shared" si="354"/>
        <v>#N/A</v>
      </c>
      <c r="AI503" s="85" t="e">
        <f t="shared" si="355"/>
        <v>#N/A</v>
      </c>
      <c r="AJ503" s="85" t="e">
        <f t="shared" si="356"/>
        <v>#N/A</v>
      </c>
      <c r="AK503" s="85" t="e">
        <f t="shared" si="367"/>
        <v>#VALUE!</v>
      </c>
      <c r="AL503" s="85" t="e">
        <f t="shared" si="368"/>
        <v>#VALUE!</v>
      </c>
      <c r="AM503" s="85" t="e">
        <f t="shared" si="369"/>
        <v>#VALUE!</v>
      </c>
      <c r="AN503" s="85" t="e">
        <f t="shared" si="370"/>
        <v>#N/A</v>
      </c>
      <c r="AO503" s="85" t="e">
        <f t="shared" si="357"/>
        <v>#N/A</v>
      </c>
      <c r="AP503" s="85" t="e">
        <f t="shared" si="358"/>
        <v>#N/A</v>
      </c>
      <c r="AQ503" s="85" t="e">
        <f t="shared" si="359"/>
        <v>#N/A</v>
      </c>
      <c r="AR503" s="85" t="e">
        <f t="shared" si="360"/>
        <v>#N/A</v>
      </c>
      <c r="AS503" s="85" t="e">
        <f t="shared" si="361"/>
        <v>#N/A</v>
      </c>
      <c r="AT503" s="85" t="e">
        <f t="shared" si="362"/>
        <v>#N/A</v>
      </c>
      <c r="AU503" s="85" t="e">
        <f t="shared" si="371"/>
        <v>#VALUE!</v>
      </c>
      <c r="AV503" s="85" t="e">
        <f t="shared" si="372"/>
        <v>#VALUE!</v>
      </c>
      <c r="AW503" s="85" t="e">
        <f t="shared" si="373"/>
        <v>#VALUE!</v>
      </c>
      <c r="AX503" s="25" t="e">
        <f t="shared" si="374"/>
        <v>#VALUE!</v>
      </c>
      <c r="AY503" s="25">
        <f t="shared" si="335"/>
        <v>1.0169999999999999</v>
      </c>
      <c r="AZ503" s="55" t="e">
        <f t="shared" si="375"/>
        <v>#DIV/0!</v>
      </c>
    </row>
    <row r="504" spans="3:52">
      <c r="C504" s="4"/>
      <c r="D504" s="4"/>
      <c r="E504" s="4"/>
      <c r="F504" s="4"/>
      <c r="G504" s="55">
        <f t="shared" si="336"/>
        <v>-1.1208741258741391E-2</v>
      </c>
      <c r="H504" s="26"/>
      <c r="I504" s="25">
        <f>'Randament Mammo'!$I$18-4.5</f>
        <v>61.5</v>
      </c>
      <c r="J504" s="26"/>
      <c r="K504" s="25">
        <f t="shared" si="363"/>
        <v>0</v>
      </c>
      <c r="L504" s="25" t="e">
        <f>VLOOKUP(E504,'Tabele aux MGD'!B494:F504,IF(_CTF="Mo/Mo",2,IF(_CTF="Mo/Rh",3,IF(_CTF="Rh/Rh",4,5))),0)</f>
        <v>#N/A</v>
      </c>
      <c r="M504" s="25" t="e">
        <f t="shared" si="337"/>
        <v>#N/A</v>
      </c>
      <c r="N504" s="25" t="e">
        <f t="shared" si="338"/>
        <v>#N/A</v>
      </c>
      <c r="O504" s="25" t="e">
        <f t="shared" si="339"/>
        <v>#N/A</v>
      </c>
      <c r="P504" s="25" t="e">
        <f t="shared" si="340"/>
        <v>#N/A</v>
      </c>
      <c r="Q504" s="25" t="e">
        <f t="shared" si="341"/>
        <v>#N/A</v>
      </c>
      <c r="R504" s="25" t="e">
        <f t="shared" si="342"/>
        <v>#N/A</v>
      </c>
      <c r="S504" s="25" t="e">
        <f t="shared" si="343"/>
        <v>#N/A</v>
      </c>
      <c r="T504" s="25" t="e">
        <f t="shared" si="344"/>
        <v>#N/A</v>
      </c>
      <c r="U504" s="25" t="e">
        <f t="shared" si="364"/>
        <v>#VALUE!</v>
      </c>
      <c r="V504" s="25" t="e">
        <f t="shared" si="365"/>
        <v>#VALUE!</v>
      </c>
      <c r="W504" s="25" t="e">
        <f t="shared" si="366"/>
        <v>#VALUE!</v>
      </c>
      <c r="X504" s="26"/>
      <c r="Y504" s="85" t="e">
        <f t="shared" si="345"/>
        <v>#N/A</v>
      </c>
      <c r="Z504" s="85" t="e">
        <f t="shared" si="346"/>
        <v>#N/A</v>
      </c>
      <c r="AA504" s="85" t="e">
        <f t="shared" si="347"/>
        <v>#N/A</v>
      </c>
      <c r="AB504" s="85" t="e">
        <f t="shared" si="348"/>
        <v>#N/A</v>
      </c>
      <c r="AC504" s="85" t="e">
        <f t="shared" si="349"/>
        <v>#N/A</v>
      </c>
      <c r="AD504" s="85" t="e">
        <f t="shared" si="350"/>
        <v>#N/A</v>
      </c>
      <c r="AE504" s="85" t="e">
        <f t="shared" si="351"/>
        <v>#N/A</v>
      </c>
      <c r="AF504" s="85" t="e">
        <f t="shared" si="352"/>
        <v>#N/A</v>
      </c>
      <c r="AG504" s="85" t="e">
        <f t="shared" si="353"/>
        <v>#N/A</v>
      </c>
      <c r="AH504" s="85" t="e">
        <f t="shared" si="354"/>
        <v>#N/A</v>
      </c>
      <c r="AI504" s="85" t="e">
        <f t="shared" si="355"/>
        <v>#N/A</v>
      </c>
      <c r="AJ504" s="85" t="e">
        <f t="shared" si="356"/>
        <v>#N/A</v>
      </c>
      <c r="AK504" s="85" t="e">
        <f t="shared" si="367"/>
        <v>#VALUE!</v>
      </c>
      <c r="AL504" s="85" t="e">
        <f t="shared" si="368"/>
        <v>#VALUE!</v>
      </c>
      <c r="AM504" s="85" t="e">
        <f t="shared" si="369"/>
        <v>#VALUE!</v>
      </c>
      <c r="AN504" s="85" t="e">
        <f t="shared" si="370"/>
        <v>#N/A</v>
      </c>
      <c r="AO504" s="85" t="e">
        <f t="shared" si="357"/>
        <v>#N/A</v>
      </c>
      <c r="AP504" s="85" t="e">
        <f t="shared" si="358"/>
        <v>#N/A</v>
      </c>
      <c r="AQ504" s="85" t="e">
        <f t="shared" si="359"/>
        <v>#N/A</v>
      </c>
      <c r="AR504" s="85" t="e">
        <f t="shared" si="360"/>
        <v>#N/A</v>
      </c>
      <c r="AS504" s="85" t="e">
        <f t="shared" si="361"/>
        <v>#N/A</v>
      </c>
      <c r="AT504" s="85" t="e">
        <f t="shared" si="362"/>
        <v>#N/A</v>
      </c>
      <c r="AU504" s="85" t="e">
        <f t="shared" si="371"/>
        <v>#VALUE!</v>
      </c>
      <c r="AV504" s="85" t="e">
        <f t="shared" si="372"/>
        <v>#VALUE!</v>
      </c>
      <c r="AW504" s="85" t="e">
        <f t="shared" si="373"/>
        <v>#VALUE!</v>
      </c>
      <c r="AX504" s="25" t="e">
        <f t="shared" si="374"/>
        <v>#VALUE!</v>
      </c>
      <c r="AY504" s="25">
        <f t="shared" si="335"/>
        <v>1.0169999999999999</v>
      </c>
      <c r="AZ504" s="55" t="e">
        <f t="shared" si="375"/>
        <v>#DIV/0!</v>
      </c>
    </row>
    <row r="505" spans="3:52">
      <c r="C505" s="4"/>
      <c r="D505" s="4"/>
      <c r="E505" s="4"/>
      <c r="F505" s="4"/>
      <c r="G505" s="55">
        <f t="shared" si="336"/>
        <v>-1.1208741258741391E-2</v>
      </c>
      <c r="H505" s="26"/>
      <c r="I505" s="25">
        <f>'Randament Mammo'!$I$18-4.5</f>
        <v>61.5</v>
      </c>
      <c r="J505" s="26"/>
      <c r="K505" s="25">
        <f t="shared" si="363"/>
        <v>0</v>
      </c>
      <c r="L505" s="25" t="e">
        <f>VLOOKUP(E505,'Tabele aux MGD'!B495:F505,IF(_CTF="Mo/Mo",2,IF(_CTF="Mo/Rh",3,IF(_CTF="Rh/Rh",4,5))),0)</f>
        <v>#N/A</v>
      </c>
      <c r="M505" s="25" t="e">
        <f t="shared" si="337"/>
        <v>#N/A</v>
      </c>
      <c r="N505" s="25" t="e">
        <f t="shared" si="338"/>
        <v>#N/A</v>
      </c>
      <c r="O505" s="25" t="e">
        <f t="shared" si="339"/>
        <v>#N/A</v>
      </c>
      <c r="P505" s="25" t="e">
        <f t="shared" si="340"/>
        <v>#N/A</v>
      </c>
      <c r="Q505" s="25" t="e">
        <f t="shared" si="341"/>
        <v>#N/A</v>
      </c>
      <c r="R505" s="25" t="e">
        <f t="shared" si="342"/>
        <v>#N/A</v>
      </c>
      <c r="S505" s="25" t="e">
        <f t="shared" si="343"/>
        <v>#N/A</v>
      </c>
      <c r="T505" s="25" t="e">
        <f t="shared" si="344"/>
        <v>#N/A</v>
      </c>
      <c r="U505" s="25" t="e">
        <f t="shared" si="364"/>
        <v>#VALUE!</v>
      </c>
      <c r="V505" s="25" t="e">
        <f t="shared" si="365"/>
        <v>#VALUE!</v>
      </c>
      <c r="W505" s="25" t="e">
        <f t="shared" si="366"/>
        <v>#VALUE!</v>
      </c>
      <c r="X505" s="26"/>
      <c r="Y505" s="85" t="e">
        <f t="shared" si="345"/>
        <v>#N/A</v>
      </c>
      <c r="Z505" s="85" t="e">
        <f t="shared" si="346"/>
        <v>#N/A</v>
      </c>
      <c r="AA505" s="85" t="e">
        <f t="shared" si="347"/>
        <v>#N/A</v>
      </c>
      <c r="AB505" s="85" t="e">
        <f t="shared" si="348"/>
        <v>#N/A</v>
      </c>
      <c r="AC505" s="85" t="e">
        <f t="shared" si="349"/>
        <v>#N/A</v>
      </c>
      <c r="AD505" s="85" t="e">
        <f t="shared" si="350"/>
        <v>#N/A</v>
      </c>
      <c r="AE505" s="85" t="e">
        <f t="shared" si="351"/>
        <v>#N/A</v>
      </c>
      <c r="AF505" s="85" t="e">
        <f t="shared" si="352"/>
        <v>#N/A</v>
      </c>
      <c r="AG505" s="85" t="e">
        <f t="shared" si="353"/>
        <v>#N/A</v>
      </c>
      <c r="AH505" s="85" t="e">
        <f t="shared" si="354"/>
        <v>#N/A</v>
      </c>
      <c r="AI505" s="85" t="e">
        <f t="shared" si="355"/>
        <v>#N/A</v>
      </c>
      <c r="AJ505" s="85" t="e">
        <f t="shared" si="356"/>
        <v>#N/A</v>
      </c>
      <c r="AK505" s="85" t="e">
        <f t="shared" si="367"/>
        <v>#VALUE!</v>
      </c>
      <c r="AL505" s="85" t="e">
        <f t="shared" si="368"/>
        <v>#VALUE!</v>
      </c>
      <c r="AM505" s="85" t="e">
        <f t="shared" si="369"/>
        <v>#VALUE!</v>
      </c>
      <c r="AN505" s="85" t="e">
        <f t="shared" si="370"/>
        <v>#N/A</v>
      </c>
      <c r="AO505" s="85" t="e">
        <f t="shared" si="357"/>
        <v>#N/A</v>
      </c>
      <c r="AP505" s="85" t="e">
        <f t="shared" si="358"/>
        <v>#N/A</v>
      </c>
      <c r="AQ505" s="85" t="e">
        <f t="shared" si="359"/>
        <v>#N/A</v>
      </c>
      <c r="AR505" s="85" t="e">
        <f t="shared" si="360"/>
        <v>#N/A</v>
      </c>
      <c r="AS505" s="85" t="e">
        <f t="shared" si="361"/>
        <v>#N/A</v>
      </c>
      <c r="AT505" s="85" t="e">
        <f t="shared" si="362"/>
        <v>#N/A</v>
      </c>
      <c r="AU505" s="85" t="e">
        <f t="shared" si="371"/>
        <v>#VALUE!</v>
      </c>
      <c r="AV505" s="85" t="e">
        <f t="shared" si="372"/>
        <v>#VALUE!</v>
      </c>
      <c r="AW505" s="85" t="e">
        <f t="shared" si="373"/>
        <v>#VALUE!</v>
      </c>
      <c r="AX505" s="25" t="e">
        <f t="shared" si="374"/>
        <v>#VALUE!</v>
      </c>
      <c r="AY505" s="25">
        <f t="shared" si="335"/>
        <v>1.0169999999999999</v>
      </c>
      <c r="AZ505" s="55" t="e">
        <f t="shared" si="375"/>
        <v>#DIV/0!</v>
      </c>
    </row>
    <row r="506" spans="3:52">
      <c r="C506" s="4"/>
      <c r="D506" s="4"/>
      <c r="E506" s="4"/>
      <c r="F506" s="4"/>
      <c r="G506" s="55">
        <f t="shared" si="336"/>
        <v>-1.1208741258741391E-2</v>
      </c>
      <c r="H506" s="26"/>
      <c r="I506" s="25">
        <f>'Randament Mammo'!$I$18-4.5</f>
        <v>61.5</v>
      </c>
      <c r="J506" s="26"/>
      <c r="K506" s="25">
        <f t="shared" si="363"/>
        <v>0</v>
      </c>
      <c r="L506" s="25" t="e">
        <f>VLOOKUP(E506,'Tabele aux MGD'!B496:F506,IF(_CTF="Mo/Mo",2,IF(_CTF="Mo/Rh",3,IF(_CTF="Rh/Rh",4,5))),0)</f>
        <v>#N/A</v>
      </c>
      <c r="M506" s="25" t="e">
        <f t="shared" si="337"/>
        <v>#N/A</v>
      </c>
      <c r="N506" s="25" t="e">
        <f t="shared" si="338"/>
        <v>#N/A</v>
      </c>
      <c r="O506" s="25" t="e">
        <f t="shared" si="339"/>
        <v>#N/A</v>
      </c>
      <c r="P506" s="25" t="e">
        <f t="shared" si="340"/>
        <v>#N/A</v>
      </c>
      <c r="Q506" s="25" t="e">
        <f t="shared" si="341"/>
        <v>#N/A</v>
      </c>
      <c r="R506" s="25" t="e">
        <f t="shared" si="342"/>
        <v>#N/A</v>
      </c>
      <c r="S506" s="25" t="e">
        <f t="shared" si="343"/>
        <v>#N/A</v>
      </c>
      <c r="T506" s="25" t="e">
        <f t="shared" si="344"/>
        <v>#N/A</v>
      </c>
      <c r="U506" s="25" t="e">
        <f t="shared" si="364"/>
        <v>#VALUE!</v>
      </c>
      <c r="V506" s="25" t="e">
        <f t="shared" si="365"/>
        <v>#VALUE!</v>
      </c>
      <c r="W506" s="25" t="e">
        <f t="shared" si="366"/>
        <v>#VALUE!</v>
      </c>
      <c r="X506" s="26"/>
      <c r="Y506" s="85" t="e">
        <f t="shared" si="345"/>
        <v>#N/A</v>
      </c>
      <c r="Z506" s="85" t="e">
        <f t="shared" si="346"/>
        <v>#N/A</v>
      </c>
      <c r="AA506" s="85" t="e">
        <f t="shared" si="347"/>
        <v>#N/A</v>
      </c>
      <c r="AB506" s="85" t="e">
        <f t="shared" si="348"/>
        <v>#N/A</v>
      </c>
      <c r="AC506" s="85" t="e">
        <f t="shared" si="349"/>
        <v>#N/A</v>
      </c>
      <c r="AD506" s="85" t="e">
        <f t="shared" si="350"/>
        <v>#N/A</v>
      </c>
      <c r="AE506" s="85" t="e">
        <f t="shared" si="351"/>
        <v>#N/A</v>
      </c>
      <c r="AF506" s="85" t="e">
        <f t="shared" si="352"/>
        <v>#N/A</v>
      </c>
      <c r="AG506" s="85" t="e">
        <f t="shared" si="353"/>
        <v>#N/A</v>
      </c>
      <c r="AH506" s="85" t="e">
        <f t="shared" si="354"/>
        <v>#N/A</v>
      </c>
      <c r="AI506" s="85" t="e">
        <f t="shared" si="355"/>
        <v>#N/A</v>
      </c>
      <c r="AJ506" s="85" t="e">
        <f t="shared" si="356"/>
        <v>#N/A</v>
      </c>
      <c r="AK506" s="85" t="e">
        <f t="shared" si="367"/>
        <v>#VALUE!</v>
      </c>
      <c r="AL506" s="85" t="e">
        <f t="shared" si="368"/>
        <v>#VALUE!</v>
      </c>
      <c r="AM506" s="85" t="e">
        <f t="shared" si="369"/>
        <v>#VALUE!</v>
      </c>
      <c r="AN506" s="85" t="e">
        <f t="shared" si="370"/>
        <v>#N/A</v>
      </c>
      <c r="AO506" s="85" t="e">
        <f t="shared" si="357"/>
        <v>#N/A</v>
      </c>
      <c r="AP506" s="85" t="e">
        <f t="shared" si="358"/>
        <v>#N/A</v>
      </c>
      <c r="AQ506" s="85" t="e">
        <f t="shared" si="359"/>
        <v>#N/A</v>
      </c>
      <c r="AR506" s="85" t="e">
        <f t="shared" si="360"/>
        <v>#N/A</v>
      </c>
      <c r="AS506" s="85" t="e">
        <f t="shared" si="361"/>
        <v>#N/A</v>
      </c>
      <c r="AT506" s="85" t="e">
        <f t="shared" si="362"/>
        <v>#N/A</v>
      </c>
      <c r="AU506" s="85" t="e">
        <f t="shared" si="371"/>
        <v>#VALUE!</v>
      </c>
      <c r="AV506" s="85" t="e">
        <f t="shared" si="372"/>
        <v>#VALUE!</v>
      </c>
      <c r="AW506" s="85" t="e">
        <f t="shared" si="373"/>
        <v>#VALUE!</v>
      </c>
      <c r="AX506" s="25" t="e">
        <f t="shared" si="374"/>
        <v>#VALUE!</v>
      </c>
      <c r="AY506" s="25">
        <f t="shared" si="335"/>
        <v>1.0169999999999999</v>
      </c>
      <c r="AZ506" s="55" t="e">
        <f t="shared" si="375"/>
        <v>#DIV/0!</v>
      </c>
    </row>
    <row r="507" spans="3:52">
      <c r="C507" s="4"/>
      <c r="D507" s="4"/>
      <c r="E507" s="4"/>
      <c r="F507" s="4"/>
      <c r="G507" s="55">
        <f t="shared" si="336"/>
        <v>-1.1208741258741391E-2</v>
      </c>
      <c r="H507" s="26"/>
      <c r="I507" s="25">
        <f>'Randament Mammo'!$I$18-4.5</f>
        <v>61.5</v>
      </c>
      <c r="J507" s="26"/>
      <c r="K507" s="25">
        <f t="shared" si="363"/>
        <v>0</v>
      </c>
      <c r="L507" s="25" t="e">
        <f>VLOOKUP(E507,'Tabele aux MGD'!B497:F507,IF(_CTF="Mo/Mo",2,IF(_CTF="Mo/Rh",3,IF(_CTF="Rh/Rh",4,5))),0)</f>
        <v>#N/A</v>
      </c>
      <c r="M507" s="25" t="e">
        <f t="shared" si="337"/>
        <v>#N/A</v>
      </c>
      <c r="N507" s="25" t="e">
        <f t="shared" si="338"/>
        <v>#N/A</v>
      </c>
      <c r="O507" s="25" t="e">
        <f t="shared" si="339"/>
        <v>#N/A</v>
      </c>
      <c r="P507" s="25" t="e">
        <f t="shared" si="340"/>
        <v>#N/A</v>
      </c>
      <c r="Q507" s="25" t="e">
        <f t="shared" si="341"/>
        <v>#N/A</v>
      </c>
      <c r="R507" s="25" t="e">
        <f t="shared" si="342"/>
        <v>#N/A</v>
      </c>
      <c r="S507" s="25" t="e">
        <f t="shared" si="343"/>
        <v>#N/A</v>
      </c>
      <c r="T507" s="25" t="e">
        <f t="shared" si="344"/>
        <v>#N/A</v>
      </c>
      <c r="U507" s="25" t="e">
        <f t="shared" si="364"/>
        <v>#VALUE!</v>
      </c>
      <c r="V507" s="25" t="e">
        <f t="shared" si="365"/>
        <v>#VALUE!</v>
      </c>
      <c r="W507" s="25" t="e">
        <f t="shared" si="366"/>
        <v>#VALUE!</v>
      </c>
      <c r="X507" s="26"/>
      <c r="Y507" s="85" t="e">
        <f t="shared" si="345"/>
        <v>#N/A</v>
      </c>
      <c r="Z507" s="85" t="e">
        <f t="shared" si="346"/>
        <v>#N/A</v>
      </c>
      <c r="AA507" s="85" t="e">
        <f t="shared" si="347"/>
        <v>#N/A</v>
      </c>
      <c r="AB507" s="85" t="e">
        <f t="shared" si="348"/>
        <v>#N/A</v>
      </c>
      <c r="AC507" s="85" t="e">
        <f t="shared" si="349"/>
        <v>#N/A</v>
      </c>
      <c r="AD507" s="85" t="e">
        <f t="shared" si="350"/>
        <v>#N/A</v>
      </c>
      <c r="AE507" s="85" t="e">
        <f t="shared" si="351"/>
        <v>#N/A</v>
      </c>
      <c r="AF507" s="85" t="e">
        <f t="shared" si="352"/>
        <v>#N/A</v>
      </c>
      <c r="AG507" s="85" t="e">
        <f t="shared" si="353"/>
        <v>#N/A</v>
      </c>
      <c r="AH507" s="85" t="e">
        <f t="shared" si="354"/>
        <v>#N/A</v>
      </c>
      <c r="AI507" s="85" t="e">
        <f t="shared" si="355"/>
        <v>#N/A</v>
      </c>
      <c r="AJ507" s="85" t="e">
        <f t="shared" si="356"/>
        <v>#N/A</v>
      </c>
      <c r="AK507" s="85" t="e">
        <f t="shared" si="367"/>
        <v>#VALUE!</v>
      </c>
      <c r="AL507" s="85" t="e">
        <f t="shared" si="368"/>
        <v>#VALUE!</v>
      </c>
      <c r="AM507" s="85" t="e">
        <f t="shared" si="369"/>
        <v>#VALUE!</v>
      </c>
      <c r="AN507" s="85" t="e">
        <f t="shared" si="370"/>
        <v>#N/A</v>
      </c>
      <c r="AO507" s="85" t="e">
        <f t="shared" si="357"/>
        <v>#N/A</v>
      </c>
      <c r="AP507" s="85" t="e">
        <f t="shared" si="358"/>
        <v>#N/A</v>
      </c>
      <c r="AQ507" s="85" t="e">
        <f t="shared" si="359"/>
        <v>#N/A</v>
      </c>
      <c r="AR507" s="85" t="e">
        <f t="shared" si="360"/>
        <v>#N/A</v>
      </c>
      <c r="AS507" s="85" t="e">
        <f t="shared" si="361"/>
        <v>#N/A</v>
      </c>
      <c r="AT507" s="85" t="e">
        <f t="shared" si="362"/>
        <v>#N/A</v>
      </c>
      <c r="AU507" s="85" t="e">
        <f t="shared" si="371"/>
        <v>#VALUE!</v>
      </c>
      <c r="AV507" s="85" t="e">
        <f t="shared" si="372"/>
        <v>#VALUE!</v>
      </c>
      <c r="AW507" s="85" t="e">
        <f t="shared" si="373"/>
        <v>#VALUE!</v>
      </c>
      <c r="AX507" s="25" t="e">
        <f t="shared" si="374"/>
        <v>#VALUE!</v>
      </c>
      <c r="AY507" s="25">
        <f t="shared" si="335"/>
        <v>1.0169999999999999</v>
      </c>
      <c r="AZ507" s="55" t="e">
        <f t="shared" si="375"/>
        <v>#DIV/0!</v>
      </c>
    </row>
    <row r="508" spans="3:52">
      <c r="C508" s="4"/>
      <c r="D508" s="4"/>
      <c r="E508" s="4"/>
      <c r="F508" s="4"/>
      <c r="G508" s="55">
        <f t="shared" si="336"/>
        <v>-1.1208741258741391E-2</v>
      </c>
      <c r="H508" s="26"/>
      <c r="I508" s="25">
        <f>'Randament Mammo'!$I$18-4.5</f>
        <v>61.5</v>
      </c>
      <c r="J508" s="26"/>
      <c r="K508" s="25">
        <f t="shared" si="363"/>
        <v>0</v>
      </c>
      <c r="L508" s="25" t="e">
        <f>VLOOKUP(E508,'Tabele aux MGD'!B498:F508,IF(_CTF="Mo/Mo",2,IF(_CTF="Mo/Rh",3,IF(_CTF="Rh/Rh",4,5))),0)</f>
        <v>#N/A</v>
      </c>
      <c r="M508" s="25" t="e">
        <f t="shared" si="337"/>
        <v>#N/A</v>
      </c>
      <c r="N508" s="25" t="e">
        <f t="shared" si="338"/>
        <v>#N/A</v>
      </c>
      <c r="O508" s="25" t="e">
        <f t="shared" si="339"/>
        <v>#N/A</v>
      </c>
      <c r="P508" s="25" t="e">
        <f t="shared" si="340"/>
        <v>#N/A</v>
      </c>
      <c r="Q508" s="25" t="e">
        <f t="shared" si="341"/>
        <v>#N/A</v>
      </c>
      <c r="R508" s="25" t="e">
        <f t="shared" si="342"/>
        <v>#N/A</v>
      </c>
      <c r="S508" s="25" t="e">
        <f t="shared" si="343"/>
        <v>#N/A</v>
      </c>
      <c r="T508" s="25" t="e">
        <f t="shared" si="344"/>
        <v>#N/A</v>
      </c>
      <c r="U508" s="25" t="e">
        <f t="shared" si="364"/>
        <v>#VALUE!</v>
      </c>
      <c r="V508" s="25" t="e">
        <f t="shared" si="365"/>
        <v>#VALUE!</v>
      </c>
      <c r="W508" s="25" t="e">
        <f t="shared" si="366"/>
        <v>#VALUE!</v>
      </c>
      <c r="X508" s="26"/>
      <c r="Y508" s="85" t="e">
        <f t="shared" si="345"/>
        <v>#N/A</v>
      </c>
      <c r="Z508" s="85" t="e">
        <f t="shared" si="346"/>
        <v>#N/A</v>
      </c>
      <c r="AA508" s="85" t="e">
        <f t="shared" si="347"/>
        <v>#N/A</v>
      </c>
      <c r="AB508" s="85" t="e">
        <f t="shared" si="348"/>
        <v>#N/A</v>
      </c>
      <c r="AC508" s="85" t="e">
        <f t="shared" si="349"/>
        <v>#N/A</v>
      </c>
      <c r="AD508" s="85" t="e">
        <f t="shared" si="350"/>
        <v>#N/A</v>
      </c>
      <c r="AE508" s="85" t="e">
        <f t="shared" si="351"/>
        <v>#N/A</v>
      </c>
      <c r="AF508" s="85" t="e">
        <f t="shared" si="352"/>
        <v>#N/A</v>
      </c>
      <c r="AG508" s="85" t="e">
        <f t="shared" si="353"/>
        <v>#N/A</v>
      </c>
      <c r="AH508" s="85" t="e">
        <f t="shared" si="354"/>
        <v>#N/A</v>
      </c>
      <c r="AI508" s="85" t="e">
        <f t="shared" si="355"/>
        <v>#N/A</v>
      </c>
      <c r="AJ508" s="85" t="e">
        <f t="shared" si="356"/>
        <v>#N/A</v>
      </c>
      <c r="AK508" s="85" t="e">
        <f t="shared" si="367"/>
        <v>#VALUE!</v>
      </c>
      <c r="AL508" s="85" t="e">
        <f t="shared" si="368"/>
        <v>#VALUE!</v>
      </c>
      <c r="AM508" s="85" t="e">
        <f t="shared" si="369"/>
        <v>#VALUE!</v>
      </c>
      <c r="AN508" s="85" t="e">
        <f t="shared" si="370"/>
        <v>#N/A</v>
      </c>
      <c r="AO508" s="85" t="e">
        <f t="shared" si="357"/>
        <v>#N/A</v>
      </c>
      <c r="AP508" s="85" t="e">
        <f t="shared" si="358"/>
        <v>#N/A</v>
      </c>
      <c r="AQ508" s="85" t="e">
        <f t="shared" si="359"/>
        <v>#N/A</v>
      </c>
      <c r="AR508" s="85" t="e">
        <f t="shared" si="360"/>
        <v>#N/A</v>
      </c>
      <c r="AS508" s="85" t="e">
        <f t="shared" si="361"/>
        <v>#N/A</v>
      </c>
      <c r="AT508" s="85" t="e">
        <f t="shared" si="362"/>
        <v>#N/A</v>
      </c>
      <c r="AU508" s="85" t="e">
        <f t="shared" si="371"/>
        <v>#VALUE!</v>
      </c>
      <c r="AV508" s="85" t="e">
        <f t="shared" si="372"/>
        <v>#VALUE!</v>
      </c>
      <c r="AW508" s="85" t="e">
        <f t="shared" si="373"/>
        <v>#VALUE!</v>
      </c>
      <c r="AX508" s="25" t="e">
        <f t="shared" si="374"/>
        <v>#VALUE!</v>
      </c>
      <c r="AY508" s="25">
        <f t="shared" si="335"/>
        <v>1.0169999999999999</v>
      </c>
      <c r="AZ508" s="55" t="e">
        <f t="shared" si="375"/>
        <v>#DIV/0!</v>
      </c>
    </row>
    <row r="509" spans="3:52">
      <c r="C509" s="4"/>
      <c r="D509" s="4"/>
      <c r="E509" s="4"/>
      <c r="F509" s="4"/>
      <c r="G509" s="55">
        <f t="shared" si="336"/>
        <v>-1.1208741258741391E-2</v>
      </c>
      <c r="H509" s="26"/>
      <c r="I509" s="25">
        <f>'Randament Mammo'!$I$18-4.5</f>
        <v>61.5</v>
      </c>
      <c r="J509" s="26"/>
      <c r="K509" s="25">
        <f t="shared" si="363"/>
        <v>0</v>
      </c>
      <c r="L509" s="25" t="e">
        <f>VLOOKUP(E509,'Tabele aux MGD'!B499:F509,IF(_CTF="Mo/Mo",2,IF(_CTF="Mo/Rh",3,IF(_CTF="Rh/Rh",4,5))),0)</f>
        <v>#N/A</v>
      </c>
      <c r="M509" s="25" t="e">
        <f t="shared" si="337"/>
        <v>#N/A</v>
      </c>
      <c r="N509" s="25" t="e">
        <f t="shared" si="338"/>
        <v>#N/A</v>
      </c>
      <c r="O509" s="25" t="e">
        <f t="shared" si="339"/>
        <v>#N/A</v>
      </c>
      <c r="P509" s="25" t="e">
        <f t="shared" si="340"/>
        <v>#N/A</v>
      </c>
      <c r="Q509" s="25" t="e">
        <f t="shared" si="341"/>
        <v>#N/A</v>
      </c>
      <c r="R509" s="25" t="e">
        <f t="shared" si="342"/>
        <v>#N/A</v>
      </c>
      <c r="S509" s="25" t="e">
        <f t="shared" si="343"/>
        <v>#N/A</v>
      </c>
      <c r="T509" s="25" t="e">
        <f t="shared" si="344"/>
        <v>#N/A</v>
      </c>
      <c r="U509" s="25" t="e">
        <f t="shared" si="364"/>
        <v>#VALUE!</v>
      </c>
      <c r="V509" s="25" t="e">
        <f t="shared" si="365"/>
        <v>#VALUE!</v>
      </c>
      <c r="W509" s="25" t="e">
        <f t="shared" si="366"/>
        <v>#VALUE!</v>
      </c>
      <c r="X509" s="26"/>
      <c r="Y509" s="85" t="e">
        <f t="shared" si="345"/>
        <v>#N/A</v>
      </c>
      <c r="Z509" s="85" t="e">
        <f t="shared" si="346"/>
        <v>#N/A</v>
      </c>
      <c r="AA509" s="85" t="e">
        <f t="shared" si="347"/>
        <v>#N/A</v>
      </c>
      <c r="AB509" s="85" t="e">
        <f t="shared" si="348"/>
        <v>#N/A</v>
      </c>
      <c r="AC509" s="85" t="e">
        <f t="shared" si="349"/>
        <v>#N/A</v>
      </c>
      <c r="AD509" s="85" t="e">
        <f t="shared" si="350"/>
        <v>#N/A</v>
      </c>
      <c r="AE509" s="85" t="e">
        <f t="shared" si="351"/>
        <v>#N/A</v>
      </c>
      <c r="AF509" s="85" t="e">
        <f t="shared" si="352"/>
        <v>#N/A</v>
      </c>
      <c r="AG509" s="85" t="e">
        <f t="shared" si="353"/>
        <v>#N/A</v>
      </c>
      <c r="AH509" s="85" t="e">
        <f t="shared" si="354"/>
        <v>#N/A</v>
      </c>
      <c r="AI509" s="85" t="e">
        <f t="shared" si="355"/>
        <v>#N/A</v>
      </c>
      <c r="AJ509" s="85" t="e">
        <f t="shared" si="356"/>
        <v>#N/A</v>
      </c>
      <c r="AK509" s="85" t="e">
        <f t="shared" si="367"/>
        <v>#VALUE!</v>
      </c>
      <c r="AL509" s="85" t="e">
        <f t="shared" si="368"/>
        <v>#VALUE!</v>
      </c>
      <c r="AM509" s="85" t="e">
        <f t="shared" si="369"/>
        <v>#VALUE!</v>
      </c>
      <c r="AN509" s="85" t="e">
        <f t="shared" si="370"/>
        <v>#N/A</v>
      </c>
      <c r="AO509" s="85" t="e">
        <f t="shared" si="357"/>
        <v>#N/A</v>
      </c>
      <c r="AP509" s="85" t="e">
        <f t="shared" si="358"/>
        <v>#N/A</v>
      </c>
      <c r="AQ509" s="85" t="e">
        <f t="shared" si="359"/>
        <v>#N/A</v>
      </c>
      <c r="AR509" s="85" t="e">
        <f t="shared" si="360"/>
        <v>#N/A</v>
      </c>
      <c r="AS509" s="85" t="e">
        <f t="shared" si="361"/>
        <v>#N/A</v>
      </c>
      <c r="AT509" s="85" t="e">
        <f t="shared" si="362"/>
        <v>#N/A</v>
      </c>
      <c r="AU509" s="85" t="e">
        <f t="shared" si="371"/>
        <v>#VALUE!</v>
      </c>
      <c r="AV509" s="85" t="e">
        <f t="shared" si="372"/>
        <v>#VALUE!</v>
      </c>
      <c r="AW509" s="85" t="e">
        <f t="shared" si="373"/>
        <v>#VALUE!</v>
      </c>
      <c r="AX509" s="25" t="e">
        <f t="shared" si="374"/>
        <v>#VALUE!</v>
      </c>
      <c r="AY509" s="25">
        <f t="shared" si="335"/>
        <v>1.0169999999999999</v>
      </c>
      <c r="AZ509" s="55" t="e">
        <f t="shared" si="375"/>
        <v>#DIV/0!</v>
      </c>
    </row>
    <row r="510" spans="3:52">
      <c r="C510" s="4"/>
      <c r="D510" s="4"/>
      <c r="E510" s="4"/>
      <c r="F510" s="4"/>
      <c r="G510" s="55">
        <f t="shared" si="336"/>
        <v>-1.1208741258741391E-2</v>
      </c>
      <c r="H510" s="26"/>
      <c r="I510" s="25">
        <f>'Randament Mammo'!$I$18-4.5</f>
        <v>61.5</v>
      </c>
      <c r="J510" s="26"/>
      <c r="K510" s="25">
        <f t="shared" si="363"/>
        <v>0</v>
      </c>
      <c r="L510" s="25" t="e">
        <f>VLOOKUP(E510,'Tabele aux MGD'!B500:F510,IF(_CTF="Mo/Mo",2,IF(_CTF="Mo/Rh",3,IF(_CTF="Rh/Rh",4,5))),0)</f>
        <v>#N/A</v>
      </c>
      <c r="M510" s="25" t="e">
        <f t="shared" si="337"/>
        <v>#N/A</v>
      </c>
      <c r="N510" s="25" t="e">
        <f t="shared" si="338"/>
        <v>#N/A</v>
      </c>
      <c r="O510" s="25" t="e">
        <f t="shared" si="339"/>
        <v>#N/A</v>
      </c>
      <c r="P510" s="25" t="e">
        <f t="shared" si="340"/>
        <v>#N/A</v>
      </c>
      <c r="Q510" s="25" t="e">
        <f t="shared" si="341"/>
        <v>#N/A</v>
      </c>
      <c r="R510" s="25" t="e">
        <f t="shared" si="342"/>
        <v>#N/A</v>
      </c>
      <c r="S510" s="25" t="e">
        <f t="shared" si="343"/>
        <v>#N/A</v>
      </c>
      <c r="T510" s="25" t="e">
        <f t="shared" si="344"/>
        <v>#N/A</v>
      </c>
      <c r="U510" s="25" t="e">
        <f t="shared" si="364"/>
        <v>#VALUE!</v>
      </c>
      <c r="V510" s="25" t="e">
        <f t="shared" si="365"/>
        <v>#VALUE!</v>
      </c>
      <c r="W510" s="25" t="e">
        <f t="shared" si="366"/>
        <v>#VALUE!</v>
      </c>
      <c r="X510" s="26"/>
      <c r="Y510" s="85" t="e">
        <f t="shared" si="345"/>
        <v>#N/A</v>
      </c>
      <c r="Z510" s="85" t="e">
        <f t="shared" si="346"/>
        <v>#N/A</v>
      </c>
      <c r="AA510" s="85" t="e">
        <f t="shared" si="347"/>
        <v>#N/A</v>
      </c>
      <c r="AB510" s="85" t="e">
        <f t="shared" si="348"/>
        <v>#N/A</v>
      </c>
      <c r="AC510" s="85" t="e">
        <f t="shared" si="349"/>
        <v>#N/A</v>
      </c>
      <c r="AD510" s="85" t="e">
        <f t="shared" si="350"/>
        <v>#N/A</v>
      </c>
      <c r="AE510" s="85" t="e">
        <f t="shared" si="351"/>
        <v>#N/A</v>
      </c>
      <c r="AF510" s="85" t="e">
        <f t="shared" si="352"/>
        <v>#N/A</v>
      </c>
      <c r="AG510" s="85" t="e">
        <f t="shared" si="353"/>
        <v>#N/A</v>
      </c>
      <c r="AH510" s="85" t="e">
        <f t="shared" si="354"/>
        <v>#N/A</v>
      </c>
      <c r="AI510" s="85" t="e">
        <f t="shared" si="355"/>
        <v>#N/A</v>
      </c>
      <c r="AJ510" s="85" t="e">
        <f t="shared" si="356"/>
        <v>#N/A</v>
      </c>
      <c r="AK510" s="85" t="e">
        <f t="shared" si="367"/>
        <v>#VALUE!</v>
      </c>
      <c r="AL510" s="85" t="e">
        <f t="shared" si="368"/>
        <v>#VALUE!</v>
      </c>
      <c r="AM510" s="85" t="e">
        <f t="shared" si="369"/>
        <v>#VALUE!</v>
      </c>
      <c r="AN510" s="85" t="e">
        <f t="shared" si="370"/>
        <v>#N/A</v>
      </c>
      <c r="AO510" s="85" t="e">
        <f t="shared" si="357"/>
        <v>#N/A</v>
      </c>
      <c r="AP510" s="85" t="e">
        <f t="shared" si="358"/>
        <v>#N/A</v>
      </c>
      <c r="AQ510" s="85" t="e">
        <f t="shared" si="359"/>
        <v>#N/A</v>
      </c>
      <c r="AR510" s="85" t="e">
        <f t="shared" si="360"/>
        <v>#N/A</v>
      </c>
      <c r="AS510" s="85" t="e">
        <f t="shared" si="361"/>
        <v>#N/A</v>
      </c>
      <c r="AT510" s="85" t="e">
        <f t="shared" si="362"/>
        <v>#N/A</v>
      </c>
      <c r="AU510" s="85" t="e">
        <f t="shared" si="371"/>
        <v>#VALUE!</v>
      </c>
      <c r="AV510" s="85" t="e">
        <f t="shared" si="372"/>
        <v>#VALUE!</v>
      </c>
      <c r="AW510" s="85" t="e">
        <f t="shared" si="373"/>
        <v>#VALUE!</v>
      </c>
      <c r="AX510" s="25" t="e">
        <f t="shared" si="374"/>
        <v>#VALUE!</v>
      </c>
      <c r="AY510" s="25">
        <f t="shared" si="335"/>
        <v>1.0169999999999999</v>
      </c>
      <c r="AZ510" s="55" t="e">
        <f t="shared" si="375"/>
        <v>#DIV/0!</v>
      </c>
    </row>
    <row r="511" spans="3:52">
      <c r="C511" s="4"/>
      <c r="D511" s="4"/>
      <c r="E511" s="4"/>
      <c r="F511" s="4"/>
      <c r="G511" s="55">
        <f t="shared" si="336"/>
        <v>-1.1208741258741391E-2</v>
      </c>
      <c r="H511" s="26"/>
      <c r="I511" s="25">
        <f>'Randament Mammo'!$I$18-4.5</f>
        <v>61.5</v>
      </c>
      <c r="J511" s="26"/>
      <c r="K511" s="25">
        <f t="shared" si="363"/>
        <v>0</v>
      </c>
      <c r="L511" s="25" t="e">
        <f>VLOOKUP(E511,'Tabele aux MGD'!B501:F511,IF(_CTF="Mo/Mo",2,IF(_CTF="Mo/Rh",3,IF(_CTF="Rh/Rh",4,5))),0)</f>
        <v>#N/A</v>
      </c>
      <c r="M511" s="25" t="e">
        <f t="shared" si="337"/>
        <v>#N/A</v>
      </c>
      <c r="N511" s="25" t="e">
        <f t="shared" si="338"/>
        <v>#N/A</v>
      </c>
      <c r="O511" s="25" t="e">
        <f t="shared" si="339"/>
        <v>#N/A</v>
      </c>
      <c r="P511" s="25" t="e">
        <f t="shared" si="340"/>
        <v>#N/A</v>
      </c>
      <c r="Q511" s="25" t="e">
        <f t="shared" si="341"/>
        <v>#N/A</v>
      </c>
      <c r="R511" s="25" t="e">
        <f t="shared" si="342"/>
        <v>#N/A</v>
      </c>
      <c r="S511" s="25" t="e">
        <f t="shared" si="343"/>
        <v>#N/A</v>
      </c>
      <c r="T511" s="25" t="e">
        <f t="shared" si="344"/>
        <v>#N/A</v>
      </c>
      <c r="U511" s="25" t="e">
        <f t="shared" si="364"/>
        <v>#VALUE!</v>
      </c>
      <c r="V511" s="25" t="e">
        <f t="shared" si="365"/>
        <v>#VALUE!</v>
      </c>
      <c r="W511" s="25" t="e">
        <f t="shared" si="366"/>
        <v>#VALUE!</v>
      </c>
      <c r="X511" s="26"/>
      <c r="Y511" s="85" t="e">
        <f t="shared" si="345"/>
        <v>#N/A</v>
      </c>
      <c r="Z511" s="85" t="e">
        <f t="shared" si="346"/>
        <v>#N/A</v>
      </c>
      <c r="AA511" s="85" t="e">
        <f t="shared" si="347"/>
        <v>#N/A</v>
      </c>
      <c r="AB511" s="85" t="e">
        <f t="shared" si="348"/>
        <v>#N/A</v>
      </c>
      <c r="AC511" s="85" t="e">
        <f t="shared" si="349"/>
        <v>#N/A</v>
      </c>
      <c r="AD511" s="85" t="e">
        <f t="shared" si="350"/>
        <v>#N/A</v>
      </c>
      <c r="AE511" s="85" t="e">
        <f t="shared" si="351"/>
        <v>#N/A</v>
      </c>
      <c r="AF511" s="85" t="e">
        <f t="shared" si="352"/>
        <v>#N/A</v>
      </c>
      <c r="AG511" s="85" t="e">
        <f t="shared" si="353"/>
        <v>#N/A</v>
      </c>
      <c r="AH511" s="85" t="e">
        <f t="shared" si="354"/>
        <v>#N/A</v>
      </c>
      <c r="AI511" s="85" t="e">
        <f t="shared" si="355"/>
        <v>#N/A</v>
      </c>
      <c r="AJ511" s="85" t="e">
        <f t="shared" si="356"/>
        <v>#N/A</v>
      </c>
      <c r="AK511" s="85" t="e">
        <f t="shared" si="367"/>
        <v>#VALUE!</v>
      </c>
      <c r="AL511" s="85" t="e">
        <f t="shared" si="368"/>
        <v>#VALUE!</v>
      </c>
      <c r="AM511" s="85" t="e">
        <f t="shared" si="369"/>
        <v>#VALUE!</v>
      </c>
      <c r="AN511" s="85" t="e">
        <f t="shared" si="370"/>
        <v>#N/A</v>
      </c>
      <c r="AO511" s="85" t="e">
        <f t="shared" si="357"/>
        <v>#N/A</v>
      </c>
      <c r="AP511" s="85" t="e">
        <f t="shared" si="358"/>
        <v>#N/A</v>
      </c>
      <c r="AQ511" s="85" t="e">
        <f t="shared" si="359"/>
        <v>#N/A</v>
      </c>
      <c r="AR511" s="85" t="e">
        <f t="shared" si="360"/>
        <v>#N/A</v>
      </c>
      <c r="AS511" s="85" t="e">
        <f t="shared" si="361"/>
        <v>#N/A</v>
      </c>
      <c r="AT511" s="85" t="e">
        <f t="shared" si="362"/>
        <v>#N/A</v>
      </c>
      <c r="AU511" s="85" t="e">
        <f t="shared" si="371"/>
        <v>#VALUE!</v>
      </c>
      <c r="AV511" s="85" t="e">
        <f t="shared" si="372"/>
        <v>#VALUE!</v>
      </c>
      <c r="AW511" s="85" t="e">
        <f t="shared" si="373"/>
        <v>#VALUE!</v>
      </c>
      <c r="AX511" s="25" t="e">
        <f t="shared" si="374"/>
        <v>#VALUE!</v>
      </c>
      <c r="AY511" s="25">
        <f t="shared" si="335"/>
        <v>1.0169999999999999</v>
      </c>
      <c r="AZ511" s="55" t="e">
        <f t="shared" si="375"/>
        <v>#DIV/0!</v>
      </c>
    </row>
    <row r="512" spans="3:52">
      <c r="C512" s="4"/>
      <c r="D512" s="4"/>
      <c r="E512" s="4"/>
      <c r="F512" s="4"/>
      <c r="G512" s="55">
        <f t="shared" si="336"/>
        <v>-1.1208741258741391E-2</v>
      </c>
      <c r="H512" s="26"/>
      <c r="I512" s="25">
        <f>'Randament Mammo'!$I$18-4.5</f>
        <v>61.5</v>
      </c>
      <c r="J512" s="26"/>
      <c r="K512" s="25">
        <f t="shared" si="363"/>
        <v>0</v>
      </c>
      <c r="L512" s="25" t="e">
        <f>VLOOKUP(E512,'Tabele aux MGD'!B502:F512,IF(_CTF="Mo/Mo",2,IF(_CTF="Mo/Rh",3,IF(_CTF="Rh/Rh",4,5))),0)</f>
        <v>#N/A</v>
      </c>
      <c r="M512" s="25" t="e">
        <f t="shared" si="337"/>
        <v>#N/A</v>
      </c>
      <c r="N512" s="25" t="e">
        <f t="shared" si="338"/>
        <v>#N/A</v>
      </c>
      <c r="O512" s="25" t="e">
        <f t="shared" si="339"/>
        <v>#N/A</v>
      </c>
      <c r="P512" s="25" t="e">
        <f t="shared" si="340"/>
        <v>#N/A</v>
      </c>
      <c r="Q512" s="25" t="e">
        <f t="shared" si="341"/>
        <v>#N/A</v>
      </c>
      <c r="R512" s="25" t="e">
        <f t="shared" si="342"/>
        <v>#N/A</v>
      </c>
      <c r="S512" s="25" t="e">
        <f t="shared" si="343"/>
        <v>#N/A</v>
      </c>
      <c r="T512" s="25" t="e">
        <f t="shared" si="344"/>
        <v>#N/A</v>
      </c>
      <c r="U512" s="25" t="e">
        <f t="shared" si="364"/>
        <v>#VALUE!</v>
      </c>
      <c r="V512" s="25" t="e">
        <f t="shared" si="365"/>
        <v>#VALUE!</v>
      </c>
      <c r="W512" s="25" t="e">
        <f t="shared" si="366"/>
        <v>#VALUE!</v>
      </c>
      <c r="X512" s="26"/>
      <c r="Y512" s="85" t="e">
        <f t="shared" si="345"/>
        <v>#N/A</v>
      </c>
      <c r="Z512" s="85" t="e">
        <f t="shared" si="346"/>
        <v>#N/A</v>
      </c>
      <c r="AA512" s="85" t="e">
        <f t="shared" si="347"/>
        <v>#N/A</v>
      </c>
      <c r="AB512" s="85" t="e">
        <f t="shared" si="348"/>
        <v>#N/A</v>
      </c>
      <c r="AC512" s="85" t="e">
        <f t="shared" si="349"/>
        <v>#N/A</v>
      </c>
      <c r="AD512" s="85" t="e">
        <f t="shared" si="350"/>
        <v>#N/A</v>
      </c>
      <c r="AE512" s="85" t="e">
        <f t="shared" si="351"/>
        <v>#N/A</v>
      </c>
      <c r="AF512" s="85" t="e">
        <f t="shared" si="352"/>
        <v>#N/A</v>
      </c>
      <c r="AG512" s="85" t="e">
        <f t="shared" si="353"/>
        <v>#N/A</v>
      </c>
      <c r="AH512" s="85" t="e">
        <f t="shared" si="354"/>
        <v>#N/A</v>
      </c>
      <c r="AI512" s="85" t="e">
        <f t="shared" si="355"/>
        <v>#N/A</v>
      </c>
      <c r="AJ512" s="85" t="e">
        <f t="shared" si="356"/>
        <v>#N/A</v>
      </c>
      <c r="AK512" s="85" t="e">
        <f t="shared" si="367"/>
        <v>#VALUE!</v>
      </c>
      <c r="AL512" s="85" t="e">
        <f t="shared" si="368"/>
        <v>#VALUE!</v>
      </c>
      <c r="AM512" s="85" t="e">
        <f t="shared" si="369"/>
        <v>#VALUE!</v>
      </c>
      <c r="AN512" s="85" t="e">
        <f t="shared" si="370"/>
        <v>#N/A</v>
      </c>
      <c r="AO512" s="85" t="e">
        <f t="shared" si="357"/>
        <v>#N/A</v>
      </c>
      <c r="AP512" s="85" t="e">
        <f t="shared" si="358"/>
        <v>#N/A</v>
      </c>
      <c r="AQ512" s="85" t="e">
        <f t="shared" si="359"/>
        <v>#N/A</v>
      </c>
      <c r="AR512" s="85" t="e">
        <f t="shared" si="360"/>
        <v>#N/A</v>
      </c>
      <c r="AS512" s="85" t="e">
        <f t="shared" si="361"/>
        <v>#N/A</v>
      </c>
      <c r="AT512" s="85" t="e">
        <f t="shared" si="362"/>
        <v>#N/A</v>
      </c>
      <c r="AU512" s="85" t="e">
        <f t="shared" si="371"/>
        <v>#VALUE!</v>
      </c>
      <c r="AV512" s="85" t="e">
        <f t="shared" si="372"/>
        <v>#VALUE!</v>
      </c>
      <c r="AW512" s="85" t="e">
        <f t="shared" si="373"/>
        <v>#VALUE!</v>
      </c>
      <c r="AX512" s="25" t="e">
        <f t="shared" si="374"/>
        <v>#VALUE!</v>
      </c>
      <c r="AY512" s="25">
        <f t="shared" si="335"/>
        <v>1.0169999999999999</v>
      </c>
      <c r="AZ512" s="55" t="e">
        <f t="shared" si="375"/>
        <v>#DIV/0!</v>
      </c>
    </row>
    <row r="513" spans="3:52">
      <c r="C513" s="4"/>
      <c r="D513" s="4"/>
      <c r="E513" s="4"/>
      <c r="F513" s="4"/>
      <c r="G513" s="55">
        <f t="shared" si="336"/>
        <v>-1.1208741258741391E-2</v>
      </c>
      <c r="H513" s="26"/>
      <c r="I513" s="25">
        <f>'Randament Mammo'!$I$18-4.5</f>
        <v>61.5</v>
      </c>
      <c r="J513" s="26"/>
      <c r="K513" s="25">
        <f t="shared" si="363"/>
        <v>0</v>
      </c>
      <c r="L513" s="25" t="e">
        <f>VLOOKUP(E513,'Tabele aux MGD'!B503:F513,IF(_CTF="Mo/Mo",2,IF(_CTF="Mo/Rh",3,IF(_CTF="Rh/Rh",4,5))),0)</f>
        <v>#N/A</v>
      </c>
      <c r="M513" s="25" t="e">
        <f t="shared" si="337"/>
        <v>#N/A</v>
      </c>
      <c r="N513" s="25" t="e">
        <f t="shared" si="338"/>
        <v>#N/A</v>
      </c>
      <c r="O513" s="25" t="e">
        <f t="shared" si="339"/>
        <v>#N/A</v>
      </c>
      <c r="P513" s="25" t="e">
        <f t="shared" si="340"/>
        <v>#N/A</v>
      </c>
      <c r="Q513" s="25" t="e">
        <f t="shared" si="341"/>
        <v>#N/A</v>
      </c>
      <c r="R513" s="25" t="e">
        <f t="shared" si="342"/>
        <v>#N/A</v>
      </c>
      <c r="S513" s="25" t="e">
        <f t="shared" si="343"/>
        <v>#N/A</v>
      </c>
      <c r="T513" s="25" t="e">
        <f t="shared" si="344"/>
        <v>#N/A</v>
      </c>
      <c r="U513" s="25" t="e">
        <f t="shared" si="364"/>
        <v>#VALUE!</v>
      </c>
      <c r="V513" s="25" t="e">
        <f t="shared" si="365"/>
        <v>#VALUE!</v>
      </c>
      <c r="W513" s="25" t="e">
        <f t="shared" si="366"/>
        <v>#VALUE!</v>
      </c>
      <c r="X513" s="26"/>
      <c r="Y513" s="85" t="e">
        <f t="shared" si="345"/>
        <v>#N/A</v>
      </c>
      <c r="Z513" s="85" t="e">
        <f t="shared" si="346"/>
        <v>#N/A</v>
      </c>
      <c r="AA513" s="85" t="e">
        <f t="shared" si="347"/>
        <v>#N/A</v>
      </c>
      <c r="AB513" s="85" t="e">
        <f t="shared" si="348"/>
        <v>#N/A</v>
      </c>
      <c r="AC513" s="85" t="e">
        <f t="shared" si="349"/>
        <v>#N/A</v>
      </c>
      <c r="AD513" s="85" t="e">
        <f t="shared" si="350"/>
        <v>#N/A</v>
      </c>
      <c r="AE513" s="85" t="e">
        <f t="shared" si="351"/>
        <v>#N/A</v>
      </c>
      <c r="AF513" s="85" t="e">
        <f t="shared" si="352"/>
        <v>#N/A</v>
      </c>
      <c r="AG513" s="85" t="e">
        <f t="shared" si="353"/>
        <v>#N/A</v>
      </c>
      <c r="AH513" s="85" t="e">
        <f t="shared" si="354"/>
        <v>#N/A</v>
      </c>
      <c r="AI513" s="85" t="e">
        <f t="shared" si="355"/>
        <v>#N/A</v>
      </c>
      <c r="AJ513" s="85" t="e">
        <f t="shared" si="356"/>
        <v>#N/A</v>
      </c>
      <c r="AK513" s="85" t="e">
        <f t="shared" si="367"/>
        <v>#VALUE!</v>
      </c>
      <c r="AL513" s="85" t="e">
        <f t="shared" si="368"/>
        <v>#VALUE!</v>
      </c>
      <c r="AM513" s="85" t="e">
        <f t="shared" si="369"/>
        <v>#VALUE!</v>
      </c>
      <c r="AN513" s="85" t="e">
        <f t="shared" si="370"/>
        <v>#N/A</v>
      </c>
      <c r="AO513" s="85" t="e">
        <f t="shared" si="357"/>
        <v>#N/A</v>
      </c>
      <c r="AP513" s="85" t="e">
        <f t="shared" si="358"/>
        <v>#N/A</v>
      </c>
      <c r="AQ513" s="85" t="e">
        <f t="shared" si="359"/>
        <v>#N/A</v>
      </c>
      <c r="AR513" s="85" t="e">
        <f t="shared" si="360"/>
        <v>#N/A</v>
      </c>
      <c r="AS513" s="85" t="e">
        <f t="shared" si="361"/>
        <v>#N/A</v>
      </c>
      <c r="AT513" s="85" t="e">
        <f t="shared" si="362"/>
        <v>#N/A</v>
      </c>
      <c r="AU513" s="85" t="e">
        <f t="shared" si="371"/>
        <v>#VALUE!</v>
      </c>
      <c r="AV513" s="85" t="e">
        <f t="shared" si="372"/>
        <v>#VALUE!</v>
      </c>
      <c r="AW513" s="85" t="e">
        <f t="shared" si="373"/>
        <v>#VALUE!</v>
      </c>
      <c r="AX513" s="25" t="e">
        <f t="shared" si="374"/>
        <v>#VALUE!</v>
      </c>
      <c r="AY513" s="25">
        <f t="shared" si="335"/>
        <v>1.0169999999999999</v>
      </c>
      <c r="AZ513" s="55" t="e">
        <f t="shared" si="375"/>
        <v>#DIV/0!</v>
      </c>
    </row>
    <row r="514" spans="3:52">
      <c r="C514" s="4"/>
      <c r="D514" s="4"/>
      <c r="E514" s="4"/>
      <c r="F514" s="4"/>
      <c r="G514" s="55">
        <f t="shared" si="336"/>
        <v>-1.1208741258741391E-2</v>
      </c>
      <c r="H514" s="26"/>
      <c r="I514" s="25">
        <f>'Randament Mammo'!$I$18-4.5</f>
        <v>61.5</v>
      </c>
      <c r="J514" s="26"/>
      <c r="K514" s="25">
        <f t="shared" si="363"/>
        <v>0</v>
      </c>
      <c r="L514" s="25" t="e">
        <f>VLOOKUP(E514,'Tabele aux MGD'!B504:F514,IF(_CTF="Mo/Mo",2,IF(_CTF="Mo/Rh",3,IF(_CTF="Rh/Rh",4,5))),0)</f>
        <v>#N/A</v>
      </c>
      <c r="M514" s="25" t="e">
        <f t="shared" si="337"/>
        <v>#N/A</v>
      </c>
      <c r="N514" s="25" t="e">
        <f t="shared" si="338"/>
        <v>#N/A</v>
      </c>
      <c r="O514" s="25" t="e">
        <f t="shared" si="339"/>
        <v>#N/A</v>
      </c>
      <c r="P514" s="25" t="e">
        <f t="shared" si="340"/>
        <v>#N/A</v>
      </c>
      <c r="Q514" s="25" t="e">
        <f t="shared" si="341"/>
        <v>#N/A</v>
      </c>
      <c r="R514" s="25" t="e">
        <f t="shared" si="342"/>
        <v>#N/A</v>
      </c>
      <c r="S514" s="25" t="e">
        <f t="shared" si="343"/>
        <v>#N/A</v>
      </c>
      <c r="T514" s="25" t="e">
        <f t="shared" si="344"/>
        <v>#N/A</v>
      </c>
      <c r="U514" s="25" t="e">
        <f t="shared" si="364"/>
        <v>#VALUE!</v>
      </c>
      <c r="V514" s="25" t="e">
        <f t="shared" si="365"/>
        <v>#VALUE!</v>
      </c>
      <c r="W514" s="25" t="e">
        <f t="shared" si="366"/>
        <v>#VALUE!</v>
      </c>
      <c r="X514" s="26"/>
      <c r="Y514" s="85" t="e">
        <f t="shared" si="345"/>
        <v>#N/A</v>
      </c>
      <c r="Z514" s="85" t="e">
        <f t="shared" si="346"/>
        <v>#N/A</v>
      </c>
      <c r="AA514" s="85" t="e">
        <f t="shared" si="347"/>
        <v>#N/A</v>
      </c>
      <c r="AB514" s="85" t="e">
        <f t="shared" si="348"/>
        <v>#N/A</v>
      </c>
      <c r="AC514" s="85" t="e">
        <f t="shared" si="349"/>
        <v>#N/A</v>
      </c>
      <c r="AD514" s="85" t="e">
        <f t="shared" si="350"/>
        <v>#N/A</v>
      </c>
      <c r="AE514" s="85" t="e">
        <f t="shared" si="351"/>
        <v>#N/A</v>
      </c>
      <c r="AF514" s="85" t="e">
        <f t="shared" si="352"/>
        <v>#N/A</v>
      </c>
      <c r="AG514" s="85" t="e">
        <f t="shared" si="353"/>
        <v>#N/A</v>
      </c>
      <c r="AH514" s="85" t="e">
        <f t="shared" si="354"/>
        <v>#N/A</v>
      </c>
      <c r="AI514" s="85" t="e">
        <f t="shared" si="355"/>
        <v>#N/A</v>
      </c>
      <c r="AJ514" s="85" t="e">
        <f t="shared" si="356"/>
        <v>#N/A</v>
      </c>
      <c r="AK514" s="85" t="e">
        <f t="shared" si="367"/>
        <v>#VALUE!</v>
      </c>
      <c r="AL514" s="85" t="e">
        <f t="shared" si="368"/>
        <v>#VALUE!</v>
      </c>
      <c r="AM514" s="85" t="e">
        <f t="shared" si="369"/>
        <v>#VALUE!</v>
      </c>
      <c r="AN514" s="85" t="e">
        <f t="shared" si="370"/>
        <v>#N/A</v>
      </c>
      <c r="AO514" s="85" t="e">
        <f t="shared" si="357"/>
        <v>#N/A</v>
      </c>
      <c r="AP514" s="85" t="e">
        <f t="shared" si="358"/>
        <v>#N/A</v>
      </c>
      <c r="AQ514" s="85" t="e">
        <f t="shared" si="359"/>
        <v>#N/A</v>
      </c>
      <c r="AR514" s="85" t="e">
        <f t="shared" si="360"/>
        <v>#N/A</v>
      </c>
      <c r="AS514" s="85" t="e">
        <f t="shared" si="361"/>
        <v>#N/A</v>
      </c>
      <c r="AT514" s="85" t="e">
        <f t="shared" si="362"/>
        <v>#N/A</v>
      </c>
      <c r="AU514" s="85" t="e">
        <f t="shared" si="371"/>
        <v>#VALUE!</v>
      </c>
      <c r="AV514" s="85" t="e">
        <f t="shared" si="372"/>
        <v>#VALUE!</v>
      </c>
      <c r="AW514" s="85" t="e">
        <f t="shared" si="373"/>
        <v>#VALUE!</v>
      </c>
      <c r="AX514" s="25" t="e">
        <f t="shared" si="374"/>
        <v>#VALUE!</v>
      </c>
      <c r="AY514" s="25">
        <f t="shared" si="335"/>
        <v>1.0169999999999999</v>
      </c>
      <c r="AZ514" s="55" t="e">
        <f t="shared" si="375"/>
        <v>#DIV/0!</v>
      </c>
    </row>
    <row r="515" spans="3:52">
      <c r="C515" s="4"/>
      <c r="D515" s="4"/>
      <c r="E515" s="4"/>
      <c r="F515" s="4"/>
      <c r="G515" s="55">
        <f t="shared" si="336"/>
        <v>-1.1208741258741391E-2</v>
      </c>
      <c r="H515" s="26"/>
      <c r="I515" s="25">
        <f>'Randament Mammo'!$I$18-4.5</f>
        <v>61.5</v>
      </c>
      <c r="J515" s="26"/>
      <c r="K515" s="25">
        <f t="shared" si="363"/>
        <v>0</v>
      </c>
      <c r="L515" s="25" t="e">
        <f>VLOOKUP(E515,'Tabele aux MGD'!B505:F515,IF(_CTF="Mo/Mo",2,IF(_CTF="Mo/Rh",3,IF(_CTF="Rh/Rh",4,5))),0)</f>
        <v>#N/A</v>
      </c>
      <c r="M515" s="25" t="e">
        <f t="shared" si="337"/>
        <v>#N/A</v>
      </c>
      <c r="N515" s="25" t="e">
        <f t="shared" si="338"/>
        <v>#N/A</v>
      </c>
      <c r="O515" s="25" t="e">
        <f t="shared" si="339"/>
        <v>#N/A</v>
      </c>
      <c r="P515" s="25" t="e">
        <f t="shared" si="340"/>
        <v>#N/A</v>
      </c>
      <c r="Q515" s="25" t="e">
        <f t="shared" si="341"/>
        <v>#N/A</v>
      </c>
      <c r="R515" s="25" t="e">
        <f t="shared" si="342"/>
        <v>#N/A</v>
      </c>
      <c r="S515" s="25" t="e">
        <f t="shared" si="343"/>
        <v>#N/A</v>
      </c>
      <c r="T515" s="25" t="e">
        <f t="shared" si="344"/>
        <v>#N/A</v>
      </c>
      <c r="U515" s="25" t="e">
        <f t="shared" si="364"/>
        <v>#VALUE!</v>
      </c>
      <c r="V515" s="25" t="e">
        <f t="shared" si="365"/>
        <v>#VALUE!</v>
      </c>
      <c r="W515" s="25" t="e">
        <f t="shared" si="366"/>
        <v>#VALUE!</v>
      </c>
      <c r="X515" s="26"/>
      <c r="Y515" s="85" t="e">
        <f t="shared" si="345"/>
        <v>#N/A</v>
      </c>
      <c r="Z515" s="85" t="e">
        <f t="shared" si="346"/>
        <v>#N/A</v>
      </c>
      <c r="AA515" s="85" t="e">
        <f t="shared" si="347"/>
        <v>#N/A</v>
      </c>
      <c r="AB515" s="85" t="e">
        <f t="shared" si="348"/>
        <v>#N/A</v>
      </c>
      <c r="AC515" s="85" t="e">
        <f t="shared" si="349"/>
        <v>#N/A</v>
      </c>
      <c r="AD515" s="85" t="e">
        <f t="shared" si="350"/>
        <v>#N/A</v>
      </c>
      <c r="AE515" s="85" t="e">
        <f t="shared" si="351"/>
        <v>#N/A</v>
      </c>
      <c r="AF515" s="85" t="e">
        <f t="shared" si="352"/>
        <v>#N/A</v>
      </c>
      <c r="AG515" s="85" t="e">
        <f t="shared" si="353"/>
        <v>#N/A</v>
      </c>
      <c r="AH515" s="85" t="e">
        <f t="shared" si="354"/>
        <v>#N/A</v>
      </c>
      <c r="AI515" s="85" t="e">
        <f t="shared" si="355"/>
        <v>#N/A</v>
      </c>
      <c r="AJ515" s="85" t="e">
        <f t="shared" si="356"/>
        <v>#N/A</v>
      </c>
      <c r="AK515" s="85" t="e">
        <f t="shared" si="367"/>
        <v>#VALUE!</v>
      </c>
      <c r="AL515" s="85" t="e">
        <f t="shared" si="368"/>
        <v>#VALUE!</v>
      </c>
      <c r="AM515" s="85" t="e">
        <f t="shared" si="369"/>
        <v>#VALUE!</v>
      </c>
      <c r="AN515" s="85" t="e">
        <f t="shared" si="370"/>
        <v>#N/A</v>
      </c>
      <c r="AO515" s="85" t="e">
        <f t="shared" si="357"/>
        <v>#N/A</v>
      </c>
      <c r="AP515" s="85" t="e">
        <f t="shared" si="358"/>
        <v>#N/A</v>
      </c>
      <c r="AQ515" s="85" t="e">
        <f t="shared" si="359"/>
        <v>#N/A</v>
      </c>
      <c r="AR515" s="85" t="e">
        <f t="shared" si="360"/>
        <v>#N/A</v>
      </c>
      <c r="AS515" s="85" t="e">
        <f t="shared" si="361"/>
        <v>#N/A</v>
      </c>
      <c r="AT515" s="85" t="e">
        <f t="shared" si="362"/>
        <v>#N/A</v>
      </c>
      <c r="AU515" s="85" t="e">
        <f t="shared" si="371"/>
        <v>#VALUE!</v>
      </c>
      <c r="AV515" s="85" t="e">
        <f t="shared" si="372"/>
        <v>#VALUE!</v>
      </c>
      <c r="AW515" s="85" t="e">
        <f t="shared" si="373"/>
        <v>#VALUE!</v>
      </c>
      <c r="AX515" s="25" t="e">
        <f t="shared" si="374"/>
        <v>#VALUE!</v>
      </c>
      <c r="AY515" s="25">
        <f t="shared" si="335"/>
        <v>1.0169999999999999</v>
      </c>
      <c r="AZ515" s="55" t="e">
        <f t="shared" si="375"/>
        <v>#DIV/0!</v>
      </c>
    </row>
    <row r="516" spans="3:52">
      <c r="C516" s="4"/>
      <c r="D516" s="4"/>
      <c r="E516" s="4"/>
      <c r="F516" s="4"/>
      <c r="G516" s="55">
        <f t="shared" si="336"/>
        <v>-1.1208741258741391E-2</v>
      </c>
      <c r="H516" s="26"/>
      <c r="I516" s="25">
        <f>'Randament Mammo'!$I$18-4.5</f>
        <v>61.5</v>
      </c>
      <c r="J516" s="26"/>
      <c r="K516" s="25">
        <f t="shared" si="363"/>
        <v>0</v>
      </c>
      <c r="L516" s="25" t="e">
        <f>VLOOKUP(E516,'Tabele aux MGD'!B506:F516,IF(_CTF="Mo/Mo",2,IF(_CTF="Mo/Rh",3,IF(_CTF="Rh/Rh",4,5))),0)</f>
        <v>#N/A</v>
      </c>
      <c r="M516" s="25" t="e">
        <f t="shared" si="337"/>
        <v>#N/A</v>
      </c>
      <c r="N516" s="25" t="e">
        <f t="shared" si="338"/>
        <v>#N/A</v>
      </c>
      <c r="O516" s="25" t="e">
        <f t="shared" si="339"/>
        <v>#N/A</v>
      </c>
      <c r="P516" s="25" t="e">
        <f t="shared" si="340"/>
        <v>#N/A</v>
      </c>
      <c r="Q516" s="25" t="e">
        <f t="shared" si="341"/>
        <v>#N/A</v>
      </c>
      <c r="R516" s="25" t="e">
        <f t="shared" si="342"/>
        <v>#N/A</v>
      </c>
      <c r="S516" s="25" t="e">
        <f t="shared" si="343"/>
        <v>#N/A</v>
      </c>
      <c r="T516" s="25" t="e">
        <f t="shared" si="344"/>
        <v>#N/A</v>
      </c>
      <c r="U516" s="25" t="e">
        <f t="shared" si="364"/>
        <v>#VALUE!</v>
      </c>
      <c r="V516" s="25" t="e">
        <f t="shared" si="365"/>
        <v>#VALUE!</v>
      </c>
      <c r="W516" s="25" t="e">
        <f t="shared" si="366"/>
        <v>#VALUE!</v>
      </c>
      <c r="X516" s="26"/>
      <c r="Y516" s="85" t="e">
        <f t="shared" si="345"/>
        <v>#N/A</v>
      </c>
      <c r="Z516" s="85" t="e">
        <f t="shared" si="346"/>
        <v>#N/A</v>
      </c>
      <c r="AA516" s="85" t="e">
        <f t="shared" si="347"/>
        <v>#N/A</v>
      </c>
      <c r="AB516" s="85" t="e">
        <f t="shared" si="348"/>
        <v>#N/A</v>
      </c>
      <c r="AC516" s="85" t="e">
        <f t="shared" si="349"/>
        <v>#N/A</v>
      </c>
      <c r="AD516" s="85" t="e">
        <f t="shared" si="350"/>
        <v>#N/A</v>
      </c>
      <c r="AE516" s="85" t="e">
        <f t="shared" si="351"/>
        <v>#N/A</v>
      </c>
      <c r="AF516" s="85" t="e">
        <f t="shared" si="352"/>
        <v>#N/A</v>
      </c>
      <c r="AG516" s="85" t="e">
        <f t="shared" si="353"/>
        <v>#N/A</v>
      </c>
      <c r="AH516" s="85" t="e">
        <f t="shared" si="354"/>
        <v>#N/A</v>
      </c>
      <c r="AI516" s="85" t="e">
        <f t="shared" si="355"/>
        <v>#N/A</v>
      </c>
      <c r="AJ516" s="85" t="e">
        <f t="shared" si="356"/>
        <v>#N/A</v>
      </c>
      <c r="AK516" s="85" t="e">
        <f t="shared" si="367"/>
        <v>#VALUE!</v>
      </c>
      <c r="AL516" s="85" t="e">
        <f t="shared" si="368"/>
        <v>#VALUE!</v>
      </c>
      <c r="AM516" s="85" t="e">
        <f t="shared" si="369"/>
        <v>#VALUE!</v>
      </c>
      <c r="AN516" s="85" t="e">
        <f t="shared" si="370"/>
        <v>#N/A</v>
      </c>
      <c r="AO516" s="85" t="e">
        <f t="shared" si="357"/>
        <v>#N/A</v>
      </c>
      <c r="AP516" s="85" t="e">
        <f t="shared" si="358"/>
        <v>#N/A</v>
      </c>
      <c r="AQ516" s="85" t="e">
        <f t="shared" si="359"/>
        <v>#N/A</v>
      </c>
      <c r="AR516" s="85" t="e">
        <f t="shared" si="360"/>
        <v>#N/A</v>
      </c>
      <c r="AS516" s="85" t="e">
        <f t="shared" si="361"/>
        <v>#N/A</v>
      </c>
      <c r="AT516" s="85" t="e">
        <f t="shared" si="362"/>
        <v>#N/A</v>
      </c>
      <c r="AU516" s="85" t="e">
        <f t="shared" si="371"/>
        <v>#VALUE!</v>
      </c>
      <c r="AV516" s="85" t="e">
        <f t="shared" si="372"/>
        <v>#VALUE!</v>
      </c>
      <c r="AW516" s="85" t="e">
        <f t="shared" si="373"/>
        <v>#VALUE!</v>
      </c>
      <c r="AX516" s="25" t="e">
        <f t="shared" si="374"/>
        <v>#VALUE!</v>
      </c>
      <c r="AY516" s="25">
        <f t="shared" si="335"/>
        <v>1.0169999999999999</v>
      </c>
      <c r="AZ516" s="55" t="e">
        <f t="shared" si="375"/>
        <v>#DIV/0!</v>
      </c>
    </row>
    <row r="517" spans="3:52">
      <c r="C517" s="4"/>
      <c r="D517" s="4"/>
      <c r="E517" s="4"/>
      <c r="F517" s="4"/>
      <c r="G517" s="55">
        <f t="shared" si="336"/>
        <v>-1.1208741258741391E-2</v>
      </c>
      <c r="H517" s="26"/>
      <c r="I517" s="25">
        <f>'Randament Mammo'!$I$18-4.5</f>
        <v>61.5</v>
      </c>
      <c r="J517" s="26"/>
      <c r="K517" s="25">
        <f t="shared" si="363"/>
        <v>0</v>
      </c>
      <c r="L517" s="25" t="e">
        <f>VLOOKUP(E517,'Tabele aux MGD'!B507:F517,IF(_CTF="Mo/Mo",2,IF(_CTF="Mo/Rh",3,IF(_CTF="Rh/Rh",4,5))),0)</f>
        <v>#N/A</v>
      </c>
      <c r="M517" s="25" t="e">
        <f t="shared" si="337"/>
        <v>#N/A</v>
      </c>
      <c r="N517" s="25" t="e">
        <f t="shared" si="338"/>
        <v>#N/A</v>
      </c>
      <c r="O517" s="25" t="e">
        <f t="shared" si="339"/>
        <v>#N/A</v>
      </c>
      <c r="P517" s="25" t="e">
        <f t="shared" si="340"/>
        <v>#N/A</v>
      </c>
      <c r="Q517" s="25" t="e">
        <f t="shared" si="341"/>
        <v>#N/A</v>
      </c>
      <c r="R517" s="25" t="e">
        <f t="shared" si="342"/>
        <v>#N/A</v>
      </c>
      <c r="S517" s="25" t="e">
        <f t="shared" si="343"/>
        <v>#N/A</v>
      </c>
      <c r="T517" s="25" t="e">
        <f t="shared" si="344"/>
        <v>#N/A</v>
      </c>
      <c r="U517" s="25" t="e">
        <f t="shared" si="364"/>
        <v>#VALUE!</v>
      </c>
      <c r="V517" s="25" t="e">
        <f t="shared" si="365"/>
        <v>#VALUE!</v>
      </c>
      <c r="W517" s="25" t="e">
        <f t="shared" si="366"/>
        <v>#VALUE!</v>
      </c>
      <c r="X517" s="26"/>
      <c r="Y517" s="85" t="e">
        <f t="shared" si="345"/>
        <v>#N/A</v>
      </c>
      <c r="Z517" s="85" t="e">
        <f t="shared" si="346"/>
        <v>#N/A</v>
      </c>
      <c r="AA517" s="85" t="e">
        <f t="shared" si="347"/>
        <v>#N/A</v>
      </c>
      <c r="AB517" s="85" t="e">
        <f t="shared" si="348"/>
        <v>#N/A</v>
      </c>
      <c r="AC517" s="85" t="e">
        <f t="shared" si="349"/>
        <v>#N/A</v>
      </c>
      <c r="AD517" s="85" t="e">
        <f t="shared" si="350"/>
        <v>#N/A</v>
      </c>
      <c r="AE517" s="85" t="e">
        <f t="shared" si="351"/>
        <v>#N/A</v>
      </c>
      <c r="AF517" s="85" t="e">
        <f t="shared" si="352"/>
        <v>#N/A</v>
      </c>
      <c r="AG517" s="85" t="e">
        <f t="shared" si="353"/>
        <v>#N/A</v>
      </c>
      <c r="AH517" s="85" t="e">
        <f t="shared" si="354"/>
        <v>#N/A</v>
      </c>
      <c r="AI517" s="85" t="e">
        <f t="shared" si="355"/>
        <v>#N/A</v>
      </c>
      <c r="AJ517" s="85" t="e">
        <f t="shared" si="356"/>
        <v>#N/A</v>
      </c>
      <c r="AK517" s="85" t="e">
        <f t="shared" si="367"/>
        <v>#VALUE!</v>
      </c>
      <c r="AL517" s="85" t="e">
        <f t="shared" si="368"/>
        <v>#VALUE!</v>
      </c>
      <c r="AM517" s="85" t="e">
        <f t="shared" si="369"/>
        <v>#VALUE!</v>
      </c>
      <c r="AN517" s="85" t="e">
        <f t="shared" si="370"/>
        <v>#N/A</v>
      </c>
      <c r="AO517" s="85" t="e">
        <f t="shared" si="357"/>
        <v>#N/A</v>
      </c>
      <c r="AP517" s="85" t="e">
        <f t="shared" si="358"/>
        <v>#N/A</v>
      </c>
      <c r="AQ517" s="85" t="e">
        <f t="shared" si="359"/>
        <v>#N/A</v>
      </c>
      <c r="AR517" s="85" t="e">
        <f t="shared" si="360"/>
        <v>#N/A</v>
      </c>
      <c r="AS517" s="85" t="e">
        <f t="shared" si="361"/>
        <v>#N/A</v>
      </c>
      <c r="AT517" s="85" t="e">
        <f t="shared" si="362"/>
        <v>#N/A</v>
      </c>
      <c r="AU517" s="85" t="e">
        <f t="shared" si="371"/>
        <v>#VALUE!</v>
      </c>
      <c r="AV517" s="85" t="e">
        <f t="shared" si="372"/>
        <v>#VALUE!</v>
      </c>
      <c r="AW517" s="85" t="e">
        <f t="shared" si="373"/>
        <v>#VALUE!</v>
      </c>
      <c r="AX517" s="25" t="e">
        <f t="shared" si="374"/>
        <v>#VALUE!</v>
      </c>
      <c r="AY517" s="25">
        <f t="shared" si="335"/>
        <v>1.0169999999999999</v>
      </c>
      <c r="AZ517" s="55" t="e">
        <f t="shared" si="375"/>
        <v>#DIV/0!</v>
      </c>
    </row>
    <row r="518" spans="3:52">
      <c r="C518" s="4"/>
      <c r="D518" s="4"/>
      <c r="E518" s="4"/>
      <c r="F518" s="4"/>
      <c r="G518" s="55">
        <f t="shared" si="336"/>
        <v>-1.1208741258741391E-2</v>
      </c>
      <c r="H518" s="26"/>
      <c r="I518" s="25">
        <f>'Randament Mammo'!$I$18-4.5</f>
        <v>61.5</v>
      </c>
      <c r="J518" s="26"/>
      <c r="K518" s="25">
        <f t="shared" si="363"/>
        <v>0</v>
      </c>
      <c r="L518" s="25" t="e">
        <f>VLOOKUP(E518,'Tabele aux MGD'!B508:F518,IF(_CTF="Mo/Mo",2,IF(_CTF="Mo/Rh",3,IF(_CTF="Rh/Rh",4,5))),0)</f>
        <v>#N/A</v>
      </c>
      <c r="M518" s="25" t="e">
        <f t="shared" si="337"/>
        <v>#N/A</v>
      </c>
      <c r="N518" s="25" t="e">
        <f t="shared" si="338"/>
        <v>#N/A</v>
      </c>
      <c r="O518" s="25" t="e">
        <f t="shared" si="339"/>
        <v>#N/A</v>
      </c>
      <c r="P518" s="25" t="e">
        <f t="shared" si="340"/>
        <v>#N/A</v>
      </c>
      <c r="Q518" s="25" t="e">
        <f t="shared" si="341"/>
        <v>#N/A</v>
      </c>
      <c r="R518" s="25" t="e">
        <f t="shared" si="342"/>
        <v>#N/A</v>
      </c>
      <c r="S518" s="25" t="e">
        <f t="shared" si="343"/>
        <v>#N/A</v>
      </c>
      <c r="T518" s="25" t="e">
        <f t="shared" si="344"/>
        <v>#N/A</v>
      </c>
      <c r="U518" s="25" t="e">
        <f t="shared" si="364"/>
        <v>#VALUE!</v>
      </c>
      <c r="V518" s="25" t="e">
        <f t="shared" si="365"/>
        <v>#VALUE!</v>
      </c>
      <c r="W518" s="25" t="e">
        <f t="shared" si="366"/>
        <v>#VALUE!</v>
      </c>
      <c r="X518" s="26"/>
      <c r="Y518" s="85" t="e">
        <f t="shared" si="345"/>
        <v>#N/A</v>
      </c>
      <c r="Z518" s="85" t="e">
        <f t="shared" si="346"/>
        <v>#N/A</v>
      </c>
      <c r="AA518" s="85" t="e">
        <f t="shared" si="347"/>
        <v>#N/A</v>
      </c>
      <c r="AB518" s="85" t="e">
        <f t="shared" si="348"/>
        <v>#N/A</v>
      </c>
      <c r="AC518" s="85" t="e">
        <f t="shared" si="349"/>
        <v>#N/A</v>
      </c>
      <c r="AD518" s="85" t="e">
        <f t="shared" si="350"/>
        <v>#N/A</v>
      </c>
      <c r="AE518" s="85" t="e">
        <f t="shared" si="351"/>
        <v>#N/A</v>
      </c>
      <c r="AF518" s="85" t="e">
        <f t="shared" si="352"/>
        <v>#N/A</v>
      </c>
      <c r="AG518" s="85" t="e">
        <f t="shared" si="353"/>
        <v>#N/A</v>
      </c>
      <c r="AH518" s="85" t="e">
        <f t="shared" si="354"/>
        <v>#N/A</v>
      </c>
      <c r="AI518" s="85" t="e">
        <f t="shared" si="355"/>
        <v>#N/A</v>
      </c>
      <c r="AJ518" s="85" t="e">
        <f t="shared" si="356"/>
        <v>#N/A</v>
      </c>
      <c r="AK518" s="85" t="e">
        <f t="shared" si="367"/>
        <v>#VALUE!</v>
      </c>
      <c r="AL518" s="85" t="e">
        <f t="shared" si="368"/>
        <v>#VALUE!</v>
      </c>
      <c r="AM518" s="85" t="e">
        <f t="shared" si="369"/>
        <v>#VALUE!</v>
      </c>
      <c r="AN518" s="85" t="e">
        <f t="shared" si="370"/>
        <v>#N/A</v>
      </c>
      <c r="AO518" s="85" t="e">
        <f t="shared" si="357"/>
        <v>#N/A</v>
      </c>
      <c r="AP518" s="85" t="e">
        <f t="shared" si="358"/>
        <v>#N/A</v>
      </c>
      <c r="AQ518" s="85" t="e">
        <f t="shared" si="359"/>
        <v>#N/A</v>
      </c>
      <c r="AR518" s="85" t="e">
        <f t="shared" si="360"/>
        <v>#N/A</v>
      </c>
      <c r="AS518" s="85" t="e">
        <f t="shared" si="361"/>
        <v>#N/A</v>
      </c>
      <c r="AT518" s="85" t="e">
        <f t="shared" si="362"/>
        <v>#N/A</v>
      </c>
      <c r="AU518" s="85" t="e">
        <f t="shared" si="371"/>
        <v>#VALUE!</v>
      </c>
      <c r="AV518" s="85" t="e">
        <f t="shared" si="372"/>
        <v>#VALUE!</v>
      </c>
      <c r="AW518" s="85" t="e">
        <f t="shared" si="373"/>
        <v>#VALUE!</v>
      </c>
      <c r="AX518" s="25" t="e">
        <f t="shared" si="374"/>
        <v>#VALUE!</v>
      </c>
      <c r="AY518" s="25">
        <f t="shared" si="335"/>
        <v>1.0169999999999999</v>
      </c>
      <c r="AZ518" s="55" t="e">
        <f t="shared" si="375"/>
        <v>#DIV/0!</v>
      </c>
    </row>
    <row r="519" spans="3:52">
      <c r="C519" s="4"/>
      <c r="D519" s="4"/>
      <c r="E519" s="4"/>
      <c r="F519" s="4"/>
      <c r="G519" s="55">
        <f t="shared" si="336"/>
        <v>-1.1208741258741391E-2</v>
      </c>
      <c r="H519" s="26"/>
      <c r="I519" s="25">
        <f>'Randament Mammo'!$I$18-4.5</f>
        <v>61.5</v>
      </c>
      <c r="J519" s="26"/>
      <c r="K519" s="25">
        <f t="shared" si="363"/>
        <v>0</v>
      </c>
      <c r="L519" s="25" t="e">
        <f>VLOOKUP(E519,'Tabele aux MGD'!B509:F519,IF(_CTF="Mo/Mo",2,IF(_CTF="Mo/Rh",3,IF(_CTF="Rh/Rh",4,5))),0)</f>
        <v>#N/A</v>
      </c>
      <c r="M519" s="25" t="e">
        <f t="shared" si="337"/>
        <v>#N/A</v>
      </c>
      <c r="N519" s="25" t="e">
        <f t="shared" si="338"/>
        <v>#N/A</v>
      </c>
      <c r="O519" s="25" t="e">
        <f t="shared" si="339"/>
        <v>#N/A</v>
      </c>
      <c r="P519" s="25" t="e">
        <f t="shared" si="340"/>
        <v>#N/A</v>
      </c>
      <c r="Q519" s="25" t="e">
        <f t="shared" si="341"/>
        <v>#N/A</v>
      </c>
      <c r="R519" s="25" t="e">
        <f t="shared" si="342"/>
        <v>#N/A</v>
      </c>
      <c r="S519" s="25" t="e">
        <f t="shared" si="343"/>
        <v>#N/A</v>
      </c>
      <c r="T519" s="25" t="e">
        <f t="shared" si="344"/>
        <v>#N/A</v>
      </c>
      <c r="U519" s="25" t="e">
        <f t="shared" si="364"/>
        <v>#VALUE!</v>
      </c>
      <c r="V519" s="25" t="e">
        <f t="shared" si="365"/>
        <v>#VALUE!</v>
      </c>
      <c r="W519" s="25" t="e">
        <f t="shared" si="366"/>
        <v>#VALUE!</v>
      </c>
      <c r="X519" s="26"/>
      <c r="Y519" s="85" t="e">
        <f t="shared" si="345"/>
        <v>#N/A</v>
      </c>
      <c r="Z519" s="85" t="e">
        <f t="shared" si="346"/>
        <v>#N/A</v>
      </c>
      <c r="AA519" s="85" t="e">
        <f t="shared" si="347"/>
        <v>#N/A</v>
      </c>
      <c r="AB519" s="85" t="e">
        <f t="shared" si="348"/>
        <v>#N/A</v>
      </c>
      <c r="AC519" s="85" t="e">
        <f t="shared" si="349"/>
        <v>#N/A</v>
      </c>
      <c r="AD519" s="85" t="e">
        <f t="shared" si="350"/>
        <v>#N/A</v>
      </c>
      <c r="AE519" s="85" t="e">
        <f t="shared" si="351"/>
        <v>#N/A</v>
      </c>
      <c r="AF519" s="85" t="e">
        <f t="shared" si="352"/>
        <v>#N/A</v>
      </c>
      <c r="AG519" s="85" t="e">
        <f t="shared" si="353"/>
        <v>#N/A</v>
      </c>
      <c r="AH519" s="85" t="e">
        <f t="shared" si="354"/>
        <v>#N/A</v>
      </c>
      <c r="AI519" s="85" t="e">
        <f t="shared" si="355"/>
        <v>#N/A</v>
      </c>
      <c r="AJ519" s="85" t="e">
        <f t="shared" si="356"/>
        <v>#N/A</v>
      </c>
      <c r="AK519" s="85" t="e">
        <f t="shared" si="367"/>
        <v>#VALUE!</v>
      </c>
      <c r="AL519" s="85" t="e">
        <f t="shared" si="368"/>
        <v>#VALUE!</v>
      </c>
      <c r="AM519" s="85" t="e">
        <f t="shared" si="369"/>
        <v>#VALUE!</v>
      </c>
      <c r="AN519" s="85" t="e">
        <f t="shared" si="370"/>
        <v>#N/A</v>
      </c>
      <c r="AO519" s="85" t="e">
        <f t="shared" si="357"/>
        <v>#N/A</v>
      </c>
      <c r="AP519" s="85" t="e">
        <f t="shared" si="358"/>
        <v>#N/A</v>
      </c>
      <c r="AQ519" s="85" t="e">
        <f t="shared" si="359"/>
        <v>#N/A</v>
      </c>
      <c r="AR519" s="85" t="e">
        <f t="shared" si="360"/>
        <v>#N/A</v>
      </c>
      <c r="AS519" s="85" t="e">
        <f t="shared" si="361"/>
        <v>#N/A</v>
      </c>
      <c r="AT519" s="85" t="e">
        <f t="shared" si="362"/>
        <v>#N/A</v>
      </c>
      <c r="AU519" s="85" t="e">
        <f t="shared" si="371"/>
        <v>#VALUE!</v>
      </c>
      <c r="AV519" s="85" t="e">
        <f t="shared" si="372"/>
        <v>#VALUE!</v>
      </c>
      <c r="AW519" s="85" t="e">
        <f t="shared" si="373"/>
        <v>#VALUE!</v>
      </c>
      <c r="AX519" s="25" t="e">
        <f t="shared" si="374"/>
        <v>#VALUE!</v>
      </c>
      <c r="AY519" s="25">
        <f t="shared" si="335"/>
        <v>1.0169999999999999</v>
      </c>
      <c r="AZ519" s="55" t="e">
        <f t="shared" si="375"/>
        <v>#DIV/0!</v>
      </c>
    </row>
    <row r="520" spans="3:52">
      <c r="C520" s="4"/>
      <c r="D520" s="4"/>
      <c r="E520" s="4"/>
      <c r="F520" s="4"/>
      <c r="G520" s="55">
        <f t="shared" si="336"/>
        <v>-1.1208741258741391E-2</v>
      </c>
      <c r="H520" s="26"/>
      <c r="I520" s="25">
        <f>'Randament Mammo'!$I$18-4.5</f>
        <v>61.5</v>
      </c>
      <c r="J520" s="26"/>
      <c r="K520" s="25">
        <f t="shared" si="363"/>
        <v>0</v>
      </c>
      <c r="L520" s="25" t="e">
        <f>VLOOKUP(E520,'Tabele aux MGD'!B510:F520,IF(_CTF="Mo/Mo",2,IF(_CTF="Mo/Rh",3,IF(_CTF="Rh/Rh",4,5))),0)</f>
        <v>#N/A</v>
      </c>
      <c r="M520" s="25" t="e">
        <f t="shared" si="337"/>
        <v>#N/A</v>
      </c>
      <c r="N520" s="25" t="e">
        <f t="shared" si="338"/>
        <v>#N/A</v>
      </c>
      <c r="O520" s="25" t="e">
        <f t="shared" si="339"/>
        <v>#N/A</v>
      </c>
      <c r="P520" s="25" t="e">
        <f t="shared" si="340"/>
        <v>#N/A</v>
      </c>
      <c r="Q520" s="25" t="e">
        <f t="shared" si="341"/>
        <v>#N/A</v>
      </c>
      <c r="R520" s="25" t="e">
        <f t="shared" si="342"/>
        <v>#N/A</v>
      </c>
      <c r="S520" s="25" t="e">
        <f t="shared" si="343"/>
        <v>#N/A</v>
      </c>
      <c r="T520" s="25" t="e">
        <f t="shared" si="344"/>
        <v>#N/A</v>
      </c>
      <c r="U520" s="25" t="e">
        <f t="shared" si="364"/>
        <v>#VALUE!</v>
      </c>
      <c r="V520" s="25" t="e">
        <f t="shared" si="365"/>
        <v>#VALUE!</v>
      </c>
      <c r="W520" s="25" t="e">
        <f t="shared" si="366"/>
        <v>#VALUE!</v>
      </c>
      <c r="X520" s="26"/>
      <c r="Y520" s="85" t="e">
        <f t="shared" si="345"/>
        <v>#N/A</v>
      </c>
      <c r="Z520" s="85" t="e">
        <f t="shared" si="346"/>
        <v>#N/A</v>
      </c>
      <c r="AA520" s="85" t="e">
        <f t="shared" si="347"/>
        <v>#N/A</v>
      </c>
      <c r="AB520" s="85" t="e">
        <f t="shared" si="348"/>
        <v>#N/A</v>
      </c>
      <c r="AC520" s="85" t="e">
        <f t="shared" si="349"/>
        <v>#N/A</v>
      </c>
      <c r="AD520" s="85" t="e">
        <f t="shared" si="350"/>
        <v>#N/A</v>
      </c>
      <c r="AE520" s="85" t="e">
        <f t="shared" si="351"/>
        <v>#N/A</v>
      </c>
      <c r="AF520" s="85" t="e">
        <f t="shared" si="352"/>
        <v>#N/A</v>
      </c>
      <c r="AG520" s="85" t="e">
        <f t="shared" si="353"/>
        <v>#N/A</v>
      </c>
      <c r="AH520" s="85" t="e">
        <f t="shared" si="354"/>
        <v>#N/A</v>
      </c>
      <c r="AI520" s="85" t="e">
        <f t="shared" si="355"/>
        <v>#N/A</v>
      </c>
      <c r="AJ520" s="85" t="e">
        <f t="shared" si="356"/>
        <v>#N/A</v>
      </c>
      <c r="AK520" s="85" t="e">
        <f t="shared" si="367"/>
        <v>#VALUE!</v>
      </c>
      <c r="AL520" s="85" t="e">
        <f t="shared" si="368"/>
        <v>#VALUE!</v>
      </c>
      <c r="AM520" s="85" t="e">
        <f t="shared" si="369"/>
        <v>#VALUE!</v>
      </c>
      <c r="AN520" s="85" t="e">
        <f t="shared" si="370"/>
        <v>#N/A</v>
      </c>
      <c r="AO520" s="85" t="e">
        <f t="shared" si="357"/>
        <v>#N/A</v>
      </c>
      <c r="AP520" s="85" t="e">
        <f t="shared" si="358"/>
        <v>#N/A</v>
      </c>
      <c r="AQ520" s="85" t="e">
        <f t="shared" si="359"/>
        <v>#N/A</v>
      </c>
      <c r="AR520" s="85" t="e">
        <f t="shared" si="360"/>
        <v>#N/A</v>
      </c>
      <c r="AS520" s="85" t="e">
        <f t="shared" si="361"/>
        <v>#N/A</v>
      </c>
      <c r="AT520" s="85" t="e">
        <f t="shared" si="362"/>
        <v>#N/A</v>
      </c>
      <c r="AU520" s="85" t="e">
        <f t="shared" si="371"/>
        <v>#VALUE!</v>
      </c>
      <c r="AV520" s="85" t="e">
        <f t="shared" si="372"/>
        <v>#VALUE!</v>
      </c>
      <c r="AW520" s="85" t="e">
        <f t="shared" si="373"/>
        <v>#VALUE!</v>
      </c>
      <c r="AX520" s="25" t="e">
        <f t="shared" si="374"/>
        <v>#VALUE!</v>
      </c>
      <c r="AY520" s="25">
        <f t="shared" si="335"/>
        <v>1.0169999999999999</v>
      </c>
      <c r="AZ520" s="55" t="e">
        <f t="shared" si="375"/>
        <v>#DIV/0!</v>
      </c>
    </row>
    <row r="521" spans="3:52">
      <c r="C521" s="4"/>
      <c r="D521" s="4"/>
      <c r="E521" s="4"/>
      <c r="F521" s="4"/>
      <c r="G521" s="55">
        <f t="shared" si="336"/>
        <v>-1.1208741258741391E-2</v>
      </c>
      <c r="H521" s="26"/>
      <c r="I521" s="25">
        <f>'Randament Mammo'!$I$18-4.5</f>
        <v>61.5</v>
      </c>
      <c r="J521" s="26"/>
      <c r="K521" s="25">
        <f t="shared" si="363"/>
        <v>0</v>
      </c>
      <c r="L521" s="25" t="e">
        <f>VLOOKUP(E521,'Tabele aux MGD'!B511:F521,IF(_CTF="Mo/Mo",2,IF(_CTF="Mo/Rh",3,IF(_CTF="Rh/Rh",4,5))),0)</f>
        <v>#N/A</v>
      </c>
      <c r="M521" s="25" t="e">
        <f t="shared" si="337"/>
        <v>#N/A</v>
      </c>
      <c r="N521" s="25" t="e">
        <f t="shared" si="338"/>
        <v>#N/A</v>
      </c>
      <c r="O521" s="25" t="e">
        <f t="shared" si="339"/>
        <v>#N/A</v>
      </c>
      <c r="P521" s="25" t="e">
        <f t="shared" si="340"/>
        <v>#N/A</v>
      </c>
      <c r="Q521" s="25" t="e">
        <f t="shared" si="341"/>
        <v>#N/A</v>
      </c>
      <c r="R521" s="25" t="e">
        <f t="shared" si="342"/>
        <v>#N/A</v>
      </c>
      <c r="S521" s="25" t="e">
        <f t="shared" si="343"/>
        <v>#N/A</v>
      </c>
      <c r="T521" s="25" t="e">
        <f t="shared" si="344"/>
        <v>#N/A</v>
      </c>
      <c r="U521" s="25" t="e">
        <f t="shared" si="364"/>
        <v>#VALUE!</v>
      </c>
      <c r="V521" s="25" t="e">
        <f t="shared" si="365"/>
        <v>#VALUE!</v>
      </c>
      <c r="W521" s="25" t="e">
        <f t="shared" si="366"/>
        <v>#VALUE!</v>
      </c>
      <c r="X521" s="26"/>
      <c r="Y521" s="85" t="e">
        <f t="shared" si="345"/>
        <v>#N/A</v>
      </c>
      <c r="Z521" s="85" t="e">
        <f t="shared" si="346"/>
        <v>#N/A</v>
      </c>
      <c r="AA521" s="85" t="e">
        <f t="shared" si="347"/>
        <v>#N/A</v>
      </c>
      <c r="AB521" s="85" t="e">
        <f t="shared" si="348"/>
        <v>#N/A</v>
      </c>
      <c r="AC521" s="85" t="e">
        <f t="shared" si="349"/>
        <v>#N/A</v>
      </c>
      <c r="AD521" s="85" t="e">
        <f t="shared" si="350"/>
        <v>#N/A</v>
      </c>
      <c r="AE521" s="85" t="e">
        <f t="shared" si="351"/>
        <v>#N/A</v>
      </c>
      <c r="AF521" s="85" t="e">
        <f t="shared" si="352"/>
        <v>#N/A</v>
      </c>
      <c r="AG521" s="85" t="e">
        <f t="shared" si="353"/>
        <v>#N/A</v>
      </c>
      <c r="AH521" s="85" t="e">
        <f t="shared" si="354"/>
        <v>#N/A</v>
      </c>
      <c r="AI521" s="85" t="e">
        <f t="shared" si="355"/>
        <v>#N/A</v>
      </c>
      <c r="AJ521" s="85" t="e">
        <f t="shared" si="356"/>
        <v>#N/A</v>
      </c>
      <c r="AK521" s="85" t="e">
        <f t="shared" si="367"/>
        <v>#VALUE!</v>
      </c>
      <c r="AL521" s="85" t="e">
        <f t="shared" si="368"/>
        <v>#VALUE!</v>
      </c>
      <c r="AM521" s="85" t="e">
        <f t="shared" si="369"/>
        <v>#VALUE!</v>
      </c>
      <c r="AN521" s="85" t="e">
        <f t="shared" si="370"/>
        <v>#N/A</v>
      </c>
      <c r="AO521" s="85" t="e">
        <f t="shared" si="357"/>
        <v>#N/A</v>
      </c>
      <c r="AP521" s="85" t="e">
        <f t="shared" si="358"/>
        <v>#N/A</v>
      </c>
      <c r="AQ521" s="85" t="e">
        <f t="shared" si="359"/>
        <v>#N/A</v>
      </c>
      <c r="AR521" s="85" t="e">
        <f t="shared" si="360"/>
        <v>#N/A</v>
      </c>
      <c r="AS521" s="85" t="e">
        <f t="shared" si="361"/>
        <v>#N/A</v>
      </c>
      <c r="AT521" s="85" t="e">
        <f t="shared" si="362"/>
        <v>#N/A</v>
      </c>
      <c r="AU521" s="85" t="e">
        <f t="shared" si="371"/>
        <v>#VALUE!</v>
      </c>
      <c r="AV521" s="85" t="e">
        <f t="shared" si="372"/>
        <v>#VALUE!</v>
      </c>
      <c r="AW521" s="85" t="e">
        <f t="shared" si="373"/>
        <v>#VALUE!</v>
      </c>
      <c r="AX521" s="25" t="e">
        <f t="shared" si="374"/>
        <v>#VALUE!</v>
      </c>
      <c r="AY521" s="25">
        <f t="shared" si="335"/>
        <v>1.0169999999999999</v>
      </c>
      <c r="AZ521" s="55" t="e">
        <f t="shared" si="375"/>
        <v>#DIV/0!</v>
      </c>
    </row>
    <row r="522" spans="3:52">
      <c r="C522" s="4"/>
      <c r="D522" s="4"/>
      <c r="E522" s="4"/>
      <c r="F522" s="4"/>
      <c r="G522" s="55">
        <f t="shared" si="336"/>
        <v>-1.1208741258741391E-2</v>
      </c>
      <c r="H522" s="26"/>
      <c r="I522" s="25">
        <f>'Randament Mammo'!$I$18-4.5</f>
        <v>61.5</v>
      </c>
      <c r="J522" s="26"/>
      <c r="K522" s="25">
        <f t="shared" si="363"/>
        <v>0</v>
      </c>
      <c r="L522" s="25" t="e">
        <f>VLOOKUP(E522,'Tabele aux MGD'!B512:F522,IF(_CTF="Mo/Mo",2,IF(_CTF="Mo/Rh",3,IF(_CTF="Rh/Rh",4,5))),0)</f>
        <v>#N/A</v>
      </c>
      <c r="M522" s="25" t="e">
        <f t="shared" si="337"/>
        <v>#N/A</v>
      </c>
      <c r="N522" s="25" t="e">
        <f t="shared" si="338"/>
        <v>#N/A</v>
      </c>
      <c r="O522" s="25" t="e">
        <f t="shared" si="339"/>
        <v>#N/A</v>
      </c>
      <c r="P522" s="25" t="e">
        <f t="shared" si="340"/>
        <v>#N/A</v>
      </c>
      <c r="Q522" s="25" t="e">
        <f t="shared" si="341"/>
        <v>#N/A</v>
      </c>
      <c r="R522" s="25" t="e">
        <f t="shared" si="342"/>
        <v>#N/A</v>
      </c>
      <c r="S522" s="25" t="e">
        <f t="shared" si="343"/>
        <v>#N/A</v>
      </c>
      <c r="T522" s="25" t="e">
        <f t="shared" si="344"/>
        <v>#N/A</v>
      </c>
      <c r="U522" s="25" t="e">
        <f t="shared" si="364"/>
        <v>#VALUE!</v>
      </c>
      <c r="V522" s="25" t="e">
        <f t="shared" si="365"/>
        <v>#VALUE!</v>
      </c>
      <c r="W522" s="25" t="e">
        <f t="shared" si="366"/>
        <v>#VALUE!</v>
      </c>
      <c r="X522" s="26"/>
      <c r="Y522" s="85" t="e">
        <f t="shared" si="345"/>
        <v>#N/A</v>
      </c>
      <c r="Z522" s="85" t="e">
        <f t="shared" si="346"/>
        <v>#N/A</v>
      </c>
      <c r="AA522" s="85" t="e">
        <f t="shared" si="347"/>
        <v>#N/A</v>
      </c>
      <c r="AB522" s="85" t="e">
        <f t="shared" si="348"/>
        <v>#N/A</v>
      </c>
      <c r="AC522" s="85" t="e">
        <f t="shared" si="349"/>
        <v>#N/A</v>
      </c>
      <c r="AD522" s="85" t="e">
        <f t="shared" si="350"/>
        <v>#N/A</v>
      </c>
      <c r="AE522" s="85" t="e">
        <f t="shared" si="351"/>
        <v>#N/A</v>
      </c>
      <c r="AF522" s="85" t="e">
        <f t="shared" si="352"/>
        <v>#N/A</v>
      </c>
      <c r="AG522" s="85" t="e">
        <f t="shared" si="353"/>
        <v>#N/A</v>
      </c>
      <c r="AH522" s="85" t="e">
        <f t="shared" si="354"/>
        <v>#N/A</v>
      </c>
      <c r="AI522" s="85" t="e">
        <f t="shared" si="355"/>
        <v>#N/A</v>
      </c>
      <c r="AJ522" s="85" t="e">
        <f t="shared" si="356"/>
        <v>#N/A</v>
      </c>
      <c r="AK522" s="85" t="e">
        <f t="shared" si="367"/>
        <v>#VALUE!</v>
      </c>
      <c r="AL522" s="85" t="e">
        <f t="shared" si="368"/>
        <v>#VALUE!</v>
      </c>
      <c r="AM522" s="85" t="e">
        <f t="shared" si="369"/>
        <v>#VALUE!</v>
      </c>
      <c r="AN522" s="85" t="e">
        <f t="shared" si="370"/>
        <v>#N/A</v>
      </c>
      <c r="AO522" s="85" t="e">
        <f t="shared" si="357"/>
        <v>#N/A</v>
      </c>
      <c r="AP522" s="85" t="e">
        <f t="shared" si="358"/>
        <v>#N/A</v>
      </c>
      <c r="AQ522" s="85" t="e">
        <f t="shared" si="359"/>
        <v>#N/A</v>
      </c>
      <c r="AR522" s="85" t="e">
        <f t="shared" si="360"/>
        <v>#N/A</v>
      </c>
      <c r="AS522" s="85" t="e">
        <f t="shared" si="361"/>
        <v>#N/A</v>
      </c>
      <c r="AT522" s="85" t="e">
        <f t="shared" si="362"/>
        <v>#N/A</v>
      </c>
      <c r="AU522" s="85" t="e">
        <f t="shared" si="371"/>
        <v>#VALUE!</v>
      </c>
      <c r="AV522" s="85" t="e">
        <f t="shared" si="372"/>
        <v>#VALUE!</v>
      </c>
      <c r="AW522" s="85" t="e">
        <f t="shared" si="373"/>
        <v>#VALUE!</v>
      </c>
      <c r="AX522" s="25" t="e">
        <f t="shared" si="374"/>
        <v>#VALUE!</v>
      </c>
      <c r="AY522" s="25">
        <f t="shared" si="335"/>
        <v>1.0169999999999999</v>
      </c>
      <c r="AZ522" s="55" t="e">
        <f t="shared" si="375"/>
        <v>#DIV/0!</v>
      </c>
    </row>
    <row r="523" spans="3:52">
      <c r="C523" s="4"/>
      <c r="D523" s="4"/>
      <c r="E523" s="4"/>
      <c r="F523" s="4"/>
      <c r="G523" s="55">
        <f t="shared" si="336"/>
        <v>-1.1208741258741391E-2</v>
      </c>
      <c r="H523" s="26"/>
      <c r="I523" s="25">
        <f>'Randament Mammo'!$I$18-4.5</f>
        <v>61.5</v>
      </c>
      <c r="J523" s="26"/>
      <c r="K523" s="25">
        <f t="shared" si="363"/>
        <v>0</v>
      </c>
      <c r="L523" s="25" t="e">
        <f>VLOOKUP(E523,'Tabele aux MGD'!B513:F523,IF(_CTF="Mo/Mo",2,IF(_CTF="Mo/Rh",3,IF(_CTF="Rh/Rh",4,5))),0)</f>
        <v>#N/A</v>
      </c>
      <c r="M523" s="25" t="e">
        <f t="shared" si="337"/>
        <v>#N/A</v>
      </c>
      <c r="N523" s="25" t="e">
        <f t="shared" si="338"/>
        <v>#N/A</v>
      </c>
      <c r="O523" s="25" t="e">
        <f t="shared" si="339"/>
        <v>#N/A</v>
      </c>
      <c r="P523" s="25" t="e">
        <f t="shared" si="340"/>
        <v>#N/A</v>
      </c>
      <c r="Q523" s="25" t="e">
        <f t="shared" si="341"/>
        <v>#N/A</v>
      </c>
      <c r="R523" s="25" t="e">
        <f t="shared" si="342"/>
        <v>#N/A</v>
      </c>
      <c r="S523" s="25" t="e">
        <f t="shared" si="343"/>
        <v>#N/A</v>
      </c>
      <c r="T523" s="25" t="e">
        <f t="shared" si="344"/>
        <v>#N/A</v>
      </c>
      <c r="U523" s="25" t="e">
        <f t="shared" si="364"/>
        <v>#VALUE!</v>
      </c>
      <c r="V523" s="25" t="e">
        <f t="shared" si="365"/>
        <v>#VALUE!</v>
      </c>
      <c r="W523" s="25" t="e">
        <f t="shared" si="366"/>
        <v>#VALUE!</v>
      </c>
      <c r="X523" s="26"/>
      <c r="Y523" s="85" t="e">
        <f t="shared" si="345"/>
        <v>#N/A</v>
      </c>
      <c r="Z523" s="85" t="e">
        <f t="shared" si="346"/>
        <v>#N/A</v>
      </c>
      <c r="AA523" s="85" t="e">
        <f t="shared" si="347"/>
        <v>#N/A</v>
      </c>
      <c r="AB523" s="85" t="e">
        <f t="shared" si="348"/>
        <v>#N/A</v>
      </c>
      <c r="AC523" s="85" t="e">
        <f t="shared" si="349"/>
        <v>#N/A</v>
      </c>
      <c r="AD523" s="85" t="e">
        <f t="shared" si="350"/>
        <v>#N/A</v>
      </c>
      <c r="AE523" s="85" t="e">
        <f t="shared" si="351"/>
        <v>#N/A</v>
      </c>
      <c r="AF523" s="85" t="e">
        <f t="shared" si="352"/>
        <v>#N/A</v>
      </c>
      <c r="AG523" s="85" t="e">
        <f t="shared" si="353"/>
        <v>#N/A</v>
      </c>
      <c r="AH523" s="85" t="e">
        <f t="shared" si="354"/>
        <v>#N/A</v>
      </c>
      <c r="AI523" s="85" t="e">
        <f t="shared" si="355"/>
        <v>#N/A</v>
      </c>
      <c r="AJ523" s="85" t="e">
        <f t="shared" si="356"/>
        <v>#N/A</v>
      </c>
      <c r="AK523" s="85" t="e">
        <f t="shared" si="367"/>
        <v>#VALUE!</v>
      </c>
      <c r="AL523" s="85" t="e">
        <f t="shared" si="368"/>
        <v>#VALUE!</v>
      </c>
      <c r="AM523" s="85" t="e">
        <f t="shared" si="369"/>
        <v>#VALUE!</v>
      </c>
      <c r="AN523" s="85" t="e">
        <f t="shared" si="370"/>
        <v>#N/A</v>
      </c>
      <c r="AO523" s="85" t="e">
        <f t="shared" si="357"/>
        <v>#N/A</v>
      </c>
      <c r="AP523" s="85" t="e">
        <f t="shared" si="358"/>
        <v>#N/A</v>
      </c>
      <c r="AQ523" s="85" t="e">
        <f t="shared" si="359"/>
        <v>#N/A</v>
      </c>
      <c r="AR523" s="85" t="e">
        <f t="shared" si="360"/>
        <v>#N/A</v>
      </c>
      <c r="AS523" s="85" t="e">
        <f t="shared" si="361"/>
        <v>#N/A</v>
      </c>
      <c r="AT523" s="85" t="e">
        <f t="shared" si="362"/>
        <v>#N/A</v>
      </c>
      <c r="AU523" s="85" t="e">
        <f t="shared" si="371"/>
        <v>#VALUE!</v>
      </c>
      <c r="AV523" s="85" t="e">
        <f t="shared" si="372"/>
        <v>#VALUE!</v>
      </c>
      <c r="AW523" s="85" t="e">
        <f t="shared" si="373"/>
        <v>#VALUE!</v>
      </c>
      <c r="AX523" s="25" t="e">
        <f t="shared" si="374"/>
        <v>#VALUE!</v>
      </c>
      <c r="AY523" s="25">
        <f t="shared" si="335"/>
        <v>1.0169999999999999</v>
      </c>
      <c r="AZ523" s="55" t="e">
        <f t="shared" si="375"/>
        <v>#DIV/0!</v>
      </c>
    </row>
    <row r="524" spans="3:52">
      <c r="C524" s="4"/>
      <c r="D524" s="4"/>
      <c r="E524" s="4"/>
      <c r="F524" s="4"/>
      <c r="G524" s="55">
        <f t="shared" si="336"/>
        <v>-1.1208741258741391E-2</v>
      </c>
      <c r="H524" s="26"/>
      <c r="I524" s="25">
        <f>'Randament Mammo'!$I$18-4.5</f>
        <v>61.5</v>
      </c>
      <c r="J524" s="26"/>
      <c r="K524" s="25">
        <f t="shared" si="363"/>
        <v>0</v>
      </c>
      <c r="L524" s="25" t="e">
        <f>VLOOKUP(E524,'Tabele aux MGD'!B514:F524,IF(_CTF="Mo/Mo",2,IF(_CTF="Mo/Rh",3,IF(_CTF="Rh/Rh",4,5))),0)</f>
        <v>#N/A</v>
      </c>
      <c r="M524" s="25" t="e">
        <f t="shared" si="337"/>
        <v>#N/A</v>
      </c>
      <c r="N524" s="25" t="e">
        <f t="shared" si="338"/>
        <v>#N/A</v>
      </c>
      <c r="O524" s="25" t="e">
        <f t="shared" si="339"/>
        <v>#N/A</v>
      </c>
      <c r="P524" s="25" t="e">
        <f t="shared" si="340"/>
        <v>#N/A</v>
      </c>
      <c r="Q524" s="25" t="e">
        <f t="shared" si="341"/>
        <v>#N/A</v>
      </c>
      <c r="R524" s="25" t="e">
        <f t="shared" si="342"/>
        <v>#N/A</v>
      </c>
      <c r="S524" s="25" t="e">
        <f t="shared" si="343"/>
        <v>#N/A</v>
      </c>
      <c r="T524" s="25" t="e">
        <f t="shared" si="344"/>
        <v>#N/A</v>
      </c>
      <c r="U524" s="25" t="e">
        <f t="shared" si="364"/>
        <v>#VALUE!</v>
      </c>
      <c r="V524" s="25" t="e">
        <f t="shared" si="365"/>
        <v>#VALUE!</v>
      </c>
      <c r="W524" s="25" t="e">
        <f t="shared" si="366"/>
        <v>#VALUE!</v>
      </c>
      <c r="X524" s="26"/>
      <c r="Y524" s="85" t="e">
        <f t="shared" si="345"/>
        <v>#N/A</v>
      </c>
      <c r="Z524" s="85" t="e">
        <f t="shared" si="346"/>
        <v>#N/A</v>
      </c>
      <c r="AA524" s="85" t="e">
        <f t="shared" si="347"/>
        <v>#N/A</v>
      </c>
      <c r="AB524" s="85" t="e">
        <f t="shared" si="348"/>
        <v>#N/A</v>
      </c>
      <c r="AC524" s="85" t="e">
        <f t="shared" si="349"/>
        <v>#N/A</v>
      </c>
      <c r="AD524" s="85" t="e">
        <f t="shared" si="350"/>
        <v>#N/A</v>
      </c>
      <c r="AE524" s="85" t="e">
        <f t="shared" si="351"/>
        <v>#N/A</v>
      </c>
      <c r="AF524" s="85" t="e">
        <f t="shared" si="352"/>
        <v>#N/A</v>
      </c>
      <c r="AG524" s="85" t="e">
        <f t="shared" si="353"/>
        <v>#N/A</v>
      </c>
      <c r="AH524" s="85" t="e">
        <f t="shared" si="354"/>
        <v>#N/A</v>
      </c>
      <c r="AI524" s="85" t="e">
        <f t="shared" si="355"/>
        <v>#N/A</v>
      </c>
      <c r="AJ524" s="85" t="e">
        <f t="shared" si="356"/>
        <v>#N/A</v>
      </c>
      <c r="AK524" s="85" t="e">
        <f t="shared" si="367"/>
        <v>#VALUE!</v>
      </c>
      <c r="AL524" s="85" t="e">
        <f t="shared" si="368"/>
        <v>#VALUE!</v>
      </c>
      <c r="AM524" s="85" t="e">
        <f t="shared" si="369"/>
        <v>#VALUE!</v>
      </c>
      <c r="AN524" s="85" t="e">
        <f t="shared" si="370"/>
        <v>#N/A</v>
      </c>
      <c r="AO524" s="85" t="e">
        <f t="shared" si="357"/>
        <v>#N/A</v>
      </c>
      <c r="AP524" s="85" t="e">
        <f t="shared" si="358"/>
        <v>#N/A</v>
      </c>
      <c r="AQ524" s="85" t="e">
        <f t="shared" si="359"/>
        <v>#N/A</v>
      </c>
      <c r="AR524" s="85" t="e">
        <f t="shared" si="360"/>
        <v>#N/A</v>
      </c>
      <c r="AS524" s="85" t="e">
        <f t="shared" si="361"/>
        <v>#N/A</v>
      </c>
      <c r="AT524" s="85" t="e">
        <f t="shared" si="362"/>
        <v>#N/A</v>
      </c>
      <c r="AU524" s="85" t="e">
        <f t="shared" si="371"/>
        <v>#VALUE!</v>
      </c>
      <c r="AV524" s="85" t="e">
        <f t="shared" si="372"/>
        <v>#VALUE!</v>
      </c>
      <c r="AW524" s="85" t="e">
        <f t="shared" si="373"/>
        <v>#VALUE!</v>
      </c>
      <c r="AX524" s="25" t="e">
        <f t="shared" si="374"/>
        <v>#VALUE!</v>
      </c>
      <c r="AY524" s="25">
        <f t="shared" si="335"/>
        <v>1.0169999999999999</v>
      </c>
      <c r="AZ524" s="55" t="e">
        <f t="shared" si="375"/>
        <v>#DIV/0!</v>
      </c>
    </row>
    <row r="525" spans="3:52">
      <c r="C525" s="4"/>
      <c r="D525" s="4"/>
      <c r="E525" s="4"/>
      <c r="F525" s="4"/>
      <c r="G525" s="55">
        <f t="shared" si="336"/>
        <v>-1.1208741258741391E-2</v>
      </c>
      <c r="H525" s="26"/>
      <c r="I525" s="25">
        <f>'Randament Mammo'!$I$18-4.5</f>
        <v>61.5</v>
      </c>
      <c r="J525" s="26"/>
      <c r="K525" s="25">
        <f t="shared" si="363"/>
        <v>0</v>
      </c>
      <c r="L525" s="25" t="e">
        <f>VLOOKUP(E525,'Tabele aux MGD'!B515:F525,IF(_CTF="Mo/Mo",2,IF(_CTF="Mo/Rh",3,IF(_CTF="Rh/Rh",4,5))),0)</f>
        <v>#N/A</v>
      </c>
      <c r="M525" s="25" t="e">
        <f t="shared" si="337"/>
        <v>#N/A</v>
      </c>
      <c r="N525" s="25" t="e">
        <f t="shared" si="338"/>
        <v>#N/A</v>
      </c>
      <c r="O525" s="25" t="e">
        <f t="shared" si="339"/>
        <v>#N/A</v>
      </c>
      <c r="P525" s="25" t="e">
        <f t="shared" si="340"/>
        <v>#N/A</v>
      </c>
      <c r="Q525" s="25" t="e">
        <f t="shared" si="341"/>
        <v>#N/A</v>
      </c>
      <c r="R525" s="25" t="e">
        <f t="shared" si="342"/>
        <v>#N/A</v>
      </c>
      <c r="S525" s="25" t="e">
        <f t="shared" si="343"/>
        <v>#N/A</v>
      </c>
      <c r="T525" s="25" t="e">
        <f t="shared" si="344"/>
        <v>#N/A</v>
      </c>
      <c r="U525" s="25" t="e">
        <f t="shared" si="364"/>
        <v>#VALUE!</v>
      </c>
      <c r="V525" s="25" t="e">
        <f t="shared" si="365"/>
        <v>#VALUE!</v>
      </c>
      <c r="W525" s="25" t="e">
        <f t="shared" si="366"/>
        <v>#VALUE!</v>
      </c>
      <c r="X525" s="26"/>
      <c r="Y525" s="85" t="e">
        <f t="shared" si="345"/>
        <v>#N/A</v>
      </c>
      <c r="Z525" s="85" t="e">
        <f t="shared" si="346"/>
        <v>#N/A</v>
      </c>
      <c r="AA525" s="85" t="e">
        <f t="shared" si="347"/>
        <v>#N/A</v>
      </c>
      <c r="AB525" s="85" t="e">
        <f t="shared" si="348"/>
        <v>#N/A</v>
      </c>
      <c r="AC525" s="85" t="e">
        <f t="shared" si="349"/>
        <v>#N/A</v>
      </c>
      <c r="AD525" s="85" t="e">
        <f t="shared" si="350"/>
        <v>#N/A</v>
      </c>
      <c r="AE525" s="85" t="e">
        <f t="shared" si="351"/>
        <v>#N/A</v>
      </c>
      <c r="AF525" s="85" t="e">
        <f t="shared" si="352"/>
        <v>#N/A</v>
      </c>
      <c r="AG525" s="85" t="e">
        <f t="shared" si="353"/>
        <v>#N/A</v>
      </c>
      <c r="AH525" s="85" t="e">
        <f t="shared" si="354"/>
        <v>#N/A</v>
      </c>
      <c r="AI525" s="85" t="e">
        <f t="shared" si="355"/>
        <v>#N/A</v>
      </c>
      <c r="AJ525" s="85" t="e">
        <f t="shared" si="356"/>
        <v>#N/A</v>
      </c>
      <c r="AK525" s="85" t="e">
        <f t="shared" si="367"/>
        <v>#VALUE!</v>
      </c>
      <c r="AL525" s="85" t="e">
        <f t="shared" si="368"/>
        <v>#VALUE!</v>
      </c>
      <c r="AM525" s="85" t="e">
        <f t="shared" si="369"/>
        <v>#VALUE!</v>
      </c>
      <c r="AN525" s="85" t="e">
        <f t="shared" si="370"/>
        <v>#N/A</v>
      </c>
      <c r="AO525" s="85" t="e">
        <f t="shared" si="357"/>
        <v>#N/A</v>
      </c>
      <c r="AP525" s="85" t="e">
        <f t="shared" si="358"/>
        <v>#N/A</v>
      </c>
      <c r="AQ525" s="85" t="e">
        <f t="shared" si="359"/>
        <v>#N/A</v>
      </c>
      <c r="AR525" s="85" t="e">
        <f t="shared" si="360"/>
        <v>#N/A</v>
      </c>
      <c r="AS525" s="85" t="e">
        <f t="shared" si="361"/>
        <v>#N/A</v>
      </c>
      <c r="AT525" s="85" t="e">
        <f t="shared" si="362"/>
        <v>#N/A</v>
      </c>
      <c r="AU525" s="85" t="e">
        <f t="shared" si="371"/>
        <v>#VALUE!</v>
      </c>
      <c r="AV525" s="85" t="e">
        <f t="shared" si="372"/>
        <v>#VALUE!</v>
      </c>
      <c r="AW525" s="85" t="e">
        <f t="shared" si="373"/>
        <v>#VALUE!</v>
      </c>
      <c r="AX525" s="25" t="e">
        <f t="shared" si="374"/>
        <v>#VALUE!</v>
      </c>
      <c r="AY525" s="25">
        <f t="shared" si="335"/>
        <v>1.0169999999999999</v>
      </c>
      <c r="AZ525" s="55" t="e">
        <f t="shared" si="375"/>
        <v>#DIV/0!</v>
      </c>
    </row>
    <row r="526" spans="3:52">
      <c r="C526" s="4"/>
      <c r="D526" s="4"/>
      <c r="E526" s="4"/>
      <c r="F526" s="4"/>
      <c r="G526" s="55">
        <f t="shared" si="336"/>
        <v>-1.1208741258741391E-2</v>
      </c>
      <c r="H526" s="26"/>
      <c r="I526" s="25">
        <f>'Randament Mammo'!$I$18-4.5</f>
        <v>61.5</v>
      </c>
      <c r="J526" s="26"/>
      <c r="K526" s="25">
        <f t="shared" si="363"/>
        <v>0</v>
      </c>
      <c r="L526" s="25" t="e">
        <f>VLOOKUP(E526,'Tabele aux MGD'!B516:F526,IF(_CTF="Mo/Mo",2,IF(_CTF="Mo/Rh",3,IF(_CTF="Rh/Rh",4,5))),0)</f>
        <v>#N/A</v>
      </c>
      <c r="M526" s="25" t="e">
        <f t="shared" si="337"/>
        <v>#N/A</v>
      </c>
      <c r="N526" s="25" t="e">
        <f t="shared" si="338"/>
        <v>#N/A</v>
      </c>
      <c r="O526" s="25" t="e">
        <f t="shared" si="339"/>
        <v>#N/A</v>
      </c>
      <c r="P526" s="25" t="e">
        <f t="shared" si="340"/>
        <v>#N/A</v>
      </c>
      <c r="Q526" s="25" t="e">
        <f t="shared" si="341"/>
        <v>#N/A</v>
      </c>
      <c r="R526" s="25" t="e">
        <f t="shared" si="342"/>
        <v>#N/A</v>
      </c>
      <c r="S526" s="25" t="e">
        <f t="shared" si="343"/>
        <v>#N/A</v>
      </c>
      <c r="T526" s="25" t="e">
        <f t="shared" si="344"/>
        <v>#N/A</v>
      </c>
      <c r="U526" s="25" t="e">
        <f t="shared" si="364"/>
        <v>#VALUE!</v>
      </c>
      <c r="V526" s="25" t="e">
        <f t="shared" si="365"/>
        <v>#VALUE!</v>
      </c>
      <c r="W526" s="25" t="e">
        <f t="shared" si="366"/>
        <v>#VALUE!</v>
      </c>
      <c r="X526" s="26"/>
      <c r="Y526" s="85" t="e">
        <f t="shared" si="345"/>
        <v>#N/A</v>
      </c>
      <c r="Z526" s="85" t="e">
        <f t="shared" si="346"/>
        <v>#N/A</v>
      </c>
      <c r="AA526" s="85" t="e">
        <f t="shared" si="347"/>
        <v>#N/A</v>
      </c>
      <c r="AB526" s="85" t="e">
        <f t="shared" si="348"/>
        <v>#N/A</v>
      </c>
      <c r="AC526" s="85" t="e">
        <f t="shared" si="349"/>
        <v>#N/A</v>
      </c>
      <c r="AD526" s="85" t="e">
        <f t="shared" si="350"/>
        <v>#N/A</v>
      </c>
      <c r="AE526" s="85" t="e">
        <f t="shared" si="351"/>
        <v>#N/A</v>
      </c>
      <c r="AF526" s="85" t="e">
        <f t="shared" si="352"/>
        <v>#N/A</v>
      </c>
      <c r="AG526" s="85" t="e">
        <f t="shared" si="353"/>
        <v>#N/A</v>
      </c>
      <c r="AH526" s="85" t="e">
        <f t="shared" si="354"/>
        <v>#N/A</v>
      </c>
      <c r="AI526" s="85" t="e">
        <f t="shared" si="355"/>
        <v>#N/A</v>
      </c>
      <c r="AJ526" s="85" t="e">
        <f t="shared" si="356"/>
        <v>#N/A</v>
      </c>
      <c r="AK526" s="85" t="e">
        <f t="shared" si="367"/>
        <v>#VALUE!</v>
      </c>
      <c r="AL526" s="85" t="e">
        <f t="shared" si="368"/>
        <v>#VALUE!</v>
      </c>
      <c r="AM526" s="85" t="e">
        <f t="shared" si="369"/>
        <v>#VALUE!</v>
      </c>
      <c r="AN526" s="85" t="e">
        <f t="shared" si="370"/>
        <v>#N/A</v>
      </c>
      <c r="AO526" s="85" t="e">
        <f t="shared" si="357"/>
        <v>#N/A</v>
      </c>
      <c r="AP526" s="85" t="e">
        <f t="shared" si="358"/>
        <v>#N/A</v>
      </c>
      <c r="AQ526" s="85" t="e">
        <f t="shared" si="359"/>
        <v>#N/A</v>
      </c>
      <c r="AR526" s="85" t="e">
        <f t="shared" si="360"/>
        <v>#N/A</v>
      </c>
      <c r="AS526" s="85" t="e">
        <f t="shared" si="361"/>
        <v>#N/A</v>
      </c>
      <c r="AT526" s="85" t="e">
        <f t="shared" si="362"/>
        <v>#N/A</v>
      </c>
      <c r="AU526" s="85" t="e">
        <f t="shared" si="371"/>
        <v>#VALUE!</v>
      </c>
      <c r="AV526" s="85" t="e">
        <f t="shared" si="372"/>
        <v>#VALUE!</v>
      </c>
      <c r="AW526" s="85" t="e">
        <f t="shared" si="373"/>
        <v>#VALUE!</v>
      </c>
      <c r="AX526" s="25" t="e">
        <f t="shared" si="374"/>
        <v>#VALUE!</v>
      </c>
      <c r="AY526" s="25">
        <f t="shared" si="335"/>
        <v>1.0169999999999999</v>
      </c>
      <c r="AZ526" s="55" t="e">
        <f t="shared" si="375"/>
        <v>#DIV/0!</v>
      </c>
    </row>
    <row r="527" spans="3:52">
      <c r="C527" s="4"/>
      <c r="D527" s="4"/>
      <c r="E527" s="4"/>
      <c r="F527" s="4"/>
      <c r="G527" s="55">
        <f t="shared" si="336"/>
        <v>-1.1208741258741391E-2</v>
      </c>
      <c r="H527" s="26"/>
      <c r="I527" s="25">
        <f>'Randament Mammo'!$I$18-4.5</f>
        <v>61.5</v>
      </c>
      <c r="J527" s="26"/>
      <c r="K527" s="25">
        <f t="shared" si="363"/>
        <v>0</v>
      </c>
      <c r="L527" s="25" t="e">
        <f>VLOOKUP(E527,'Tabele aux MGD'!B517:F527,IF(_CTF="Mo/Mo",2,IF(_CTF="Mo/Rh",3,IF(_CTF="Rh/Rh",4,5))),0)</f>
        <v>#N/A</v>
      </c>
      <c r="M527" s="25" t="e">
        <f t="shared" si="337"/>
        <v>#N/A</v>
      </c>
      <c r="N527" s="25" t="e">
        <f t="shared" si="338"/>
        <v>#N/A</v>
      </c>
      <c r="O527" s="25" t="e">
        <f t="shared" si="339"/>
        <v>#N/A</v>
      </c>
      <c r="P527" s="25" t="e">
        <f t="shared" si="340"/>
        <v>#N/A</v>
      </c>
      <c r="Q527" s="25" t="e">
        <f t="shared" si="341"/>
        <v>#N/A</v>
      </c>
      <c r="R527" s="25" t="e">
        <f t="shared" si="342"/>
        <v>#N/A</v>
      </c>
      <c r="S527" s="25" t="e">
        <f t="shared" si="343"/>
        <v>#N/A</v>
      </c>
      <c r="T527" s="25" t="e">
        <f t="shared" si="344"/>
        <v>#N/A</v>
      </c>
      <c r="U527" s="25" t="e">
        <f t="shared" si="364"/>
        <v>#VALUE!</v>
      </c>
      <c r="V527" s="25" t="e">
        <f t="shared" si="365"/>
        <v>#VALUE!</v>
      </c>
      <c r="W527" s="25" t="e">
        <f t="shared" si="366"/>
        <v>#VALUE!</v>
      </c>
      <c r="X527" s="26"/>
      <c r="Y527" s="85" t="e">
        <f t="shared" si="345"/>
        <v>#N/A</v>
      </c>
      <c r="Z527" s="85" t="e">
        <f t="shared" si="346"/>
        <v>#N/A</v>
      </c>
      <c r="AA527" s="85" t="e">
        <f t="shared" si="347"/>
        <v>#N/A</v>
      </c>
      <c r="AB527" s="85" t="e">
        <f t="shared" si="348"/>
        <v>#N/A</v>
      </c>
      <c r="AC527" s="85" t="e">
        <f t="shared" si="349"/>
        <v>#N/A</v>
      </c>
      <c r="AD527" s="85" t="e">
        <f t="shared" si="350"/>
        <v>#N/A</v>
      </c>
      <c r="AE527" s="85" t="e">
        <f t="shared" si="351"/>
        <v>#N/A</v>
      </c>
      <c r="AF527" s="85" t="e">
        <f t="shared" si="352"/>
        <v>#N/A</v>
      </c>
      <c r="AG527" s="85" t="e">
        <f t="shared" si="353"/>
        <v>#N/A</v>
      </c>
      <c r="AH527" s="85" t="e">
        <f t="shared" si="354"/>
        <v>#N/A</v>
      </c>
      <c r="AI527" s="85" t="e">
        <f t="shared" si="355"/>
        <v>#N/A</v>
      </c>
      <c r="AJ527" s="85" t="e">
        <f t="shared" si="356"/>
        <v>#N/A</v>
      </c>
      <c r="AK527" s="85" t="e">
        <f t="shared" si="367"/>
        <v>#VALUE!</v>
      </c>
      <c r="AL527" s="85" t="e">
        <f t="shared" si="368"/>
        <v>#VALUE!</v>
      </c>
      <c r="AM527" s="85" t="e">
        <f t="shared" si="369"/>
        <v>#VALUE!</v>
      </c>
      <c r="AN527" s="85" t="e">
        <f t="shared" si="370"/>
        <v>#N/A</v>
      </c>
      <c r="AO527" s="85" t="e">
        <f t="shared" si="357"/>
        <v>#N/A</v>
      </c>
      <c r="AP527" s="85" t="e">
        <f t="shared" si="358"/>
        <v>#N/A</v>
      </c>
      <c r="AQ527" s="85" t="e">
        <f t="shared" si="359"/>
        <v>#N/A</v>
      </c>
      <c r="AR527" s="85" t="e">
        <f t="shared" si="360"/>
        <v>#N/A</v>
      </c>
      <c r="AS527" s="85" t="e">
        <f t="shared" si="361"/>
        <v>#N/A</v>
      </c>
      <c r="AT527" s="85" t="e">
        <f t="shared" si="362"/>
        <v>#N/A</v>
      </c>
      <c r="AU527" s="85" t="e">
        <f t="shared" si="371"/>
        <v>#VALUE!</v>
      </c>
      <c r="AV527" s="85" t="e">
        <f t="shared" si="372"/>
        <v>#VALUE!</v>
      </c>
      <c r="AW527" s="85" t="e">
        <f t="shared" si="373"/>
        <v>#VALUE!</v>
      </c>
      <c r="AX527" s="25" t="e">
        <f t="shared" si="374"/>
        <v>#VALUE!</v>
      </c>
      <c r="AY527" s="25">
        <f t="shared" ref="AY527:AY590" si="376">VLOOKUP(_CTF,_Tabel6,2,FALSE)</f>
        <v>1.0169999999999999</v>
      </c>
      <c r="AZ527" s="55" t="e">
        <f t="shared" si="375"/>
        <v>#DIV/0!</v>
      </c>
    </row>
    <row r="528" spans="3:52">
      <c r="C528" s="4"/>
      <c r="D528" s="4"/>
      <c r="E528" s="4"/>
      <c r="F528" s="4"/>
      <c r="G528" s="55">
        <f t="shared" si="336"/>
        <v>-1.1208741258741391E-2</v>
      </c>
      <c r="H528" s="26"/>
      <c r="I528" s="25">
        <f>'Randament Mammo'!$I$18-4.5</f>
        <v>61.5</v>
      </c>
      <c r="J528" s="26"/>
      <c r="K528" s="25">
        <f t="shared" si="363"/>
        <v>0</v>
      </c>
      <c r="L528" s="25" t="e">
        <f>VLOOKUP(E528,'Tabele aux MGD'!B518:F528,IF(_CTF="Mo/Mo",2,IF(_CTF="Mo/Rh",3,IF(_CTF="Rh/Rh",4,5))),0)</f>
        <v>#N/A</v>
      </c>
      <c r="M528" s="25" t="e">
        <f t="shared" si="337"/>
        <v>#N/A</v>
      </c>
      <c r="N528" s="25" t="e">
        <f t="shared" si="338"/>
        <v>#N/A</v>
      </c>
      <c r="O528" s="25" t="e">
        <f t="shared" si="339"/>
        <v>#N/A</v>
      </c>
      <c r="P528" s="25" t="e">
        <f t="shared" si="340"/>
        <v>#N/A</v>
      </c>
      <c r="Q528" s="25" t="e">
        <f t="shared" si="341"/>
        <v>#N/A</v>
      </c>
      <c r="R528" s="25" t="e">
        <f t="shared" si="342"/>
        <v>#N/A</v>
      </c>
      <c r="S528" s="25" t="e">
        <f t="shared" si="343"/>
        <v>#N/A</v>
      </c>
      <c r="T528" s="25" t="e">
        <f t="shared" si="344"/>
        <v>#N/A</v>
      </c>
      <c r="U528" s="25" t="e">
        <f t="shared" si="364"/>
        <v>#VALUE!</v>
      </c>
      <c r="V528" s="25" t="e">
        <f t="shared" si="365"/>
        <v>#VALUE!</v>
      </c>
      <c r="W528" s="25" t="e">
        <f t="shared" si="366"/>
        <v>#VALUE!</v>
      </c>
      <c r="X528" s="26"/>
      <c r="Y528" s="85" t="e">
        <f t="shared" si="345"/>
        <v>#N/A</v>
      </c>
      <c r="Z528" s="85" t="e">
        <f t="shared" si="346"/>
        <v>#N/A</v>
      </c>
      <c r="AA528" s="85" t="e">
        <f t="shared" si="347"/>
        <v>#N/A</v>
      </c>
      <c r="AB528" s="85" t="e">
        <f t="shared" si="348"/>
        <v>#N/A</v>
      </c>
      <c r="AC528" s="85" t="e">
        <f t="shared" si="349"/>
        <v>#N/A</v>
      </c>
      <c r="AD528" s="85" t="e">
        <f t="shared" si="350"/>
        <v>#N/A</v>
      </c>
      <c r="AE528" s="85" t="e">
        <f t="shared" si="351"/>
        <v>#N/A</v>
      </c>
      <c r="AF528" s="85" t="e">
        <f t="shared" si="352"/>
        <v>#N/A</v>
      </c>
      <c r="AG528" s="85" t="e">
        <f t="shared" si="353"/>
        <v>#N/A</v>
      </c>
      <c r="AH528" s="85" t="e">
        <f t="shared" si="354"/>
        <v>#N/A</v>
      </c>
      <c r="AI528" s="85" t="e">
        <f t="shared" si="355"/>
        <v>#N/A</v>
      </c>
      <c r="AJ528" s="85" t="e">
        <f t="shared" si="356"/>
        <v>#N/A</v>
      </c>
      <c r="AK528" s="85" t="e">
        <f t="shared" si="367"/>
        <v>#VALUE!</v>
      </c>
      <c r="AL528" s="85" t="e">
        <f t="shared" si="368"/>
        <v>#VALUE!</v>
      </c>
      <c r="AM528" s="85" t="e">
        <f t="shared" si="369"/>
        <v>#VALUE!</v>
      </c>
      <c r="AN528" s="85" t="e">
        <f t="shared" si="370"/>
        <v>#N/A</v>
      </c>
      <c r="AO528" s="85" t="e">
        <f t="shared" si="357"/>
        <v>#N/A</v>
      </c>
      <c r="AP528" s="85" t="e">
        <f t="shared" si="358"/>
        <v>#N/A</v>
      </c>
      <c r="AQ528" s="85" t="e">
        <f t="shared" si="359"/>
        <v>#N/A</v>
      </c>
      <c r="AR528" s="85" t="e">
        <f t="shared" si="360"/>
        <v>#N/A</v>
      </c>
      <c r="AS528" s="85" t="e">
        <f t="shared" si="361"/>
        <v>#N/A</v>
      </c>
      <c r="AT528" s="85" t="e">
        <f t="shared" si="362"/>
        <v>#N/A</v>
      </c>
      <c r="AU528" s="85" t="e">
        <f t="shared" si="371"/>
        <v>#VALUE!</v>
      </c>
      <c r="AV528" s="85" t="e">
        <f t="shared" si="372"/>
        <v>#VALUE!</v>
      </c>
      <c r="AW528" s="85" t="e">
        <f t="shared" si="373"/>
        <v>#VALUE!</v>
      </c>
      <c r="AX528" s="25" t="e">
        <f t="shared" si="374"/>
        <v>#VALUE!</v>
      </c>
      <c r="AY528" s="25">
        <f t="shared" si="376"/>
        <v>1.0169999999999999</v>
      </c>
      <c r="AZ528" s="55" t="e">
        <f t="shared" si="375"/>
        <v>#DIV/0!</v>
      </c>
    </row>
    <row r="529" spans="3:52">
      <c r="C529" s="4"/>
      <c r="D529" s="4"/>
      <c r="E529" s="4"/>
      <c r="F529" s="4"/>
      <c r="G529" s="55">
        <f t="shared" si="336"/>
        <v>-1.1208741258741391E-2</v>
      </c>
      <c r="H529" s="26"/>
      <c r="I529" s="25">
        <f>'Randament Mammo'!$I$18-4.5</f>
        <v>61.5</v>
      </c>
      <c r="J529" s="26"/>
      <c r="K529" s="25">
        <f t="shared" si="363"/>
        <v>0</v>
      </c>
      <c r="L529" s="25" t="e">
        <f>VLOOKUP(E529,'Tabele aux MGD'!B519:F529,IF(_CTF="Mo/Mo",2,IF(_CTF="Mo/Rh",3,IF(_CTF="Rh/Rh",4,5))),0)</f>
        <v>#N/A</v>
      </c>
      <c r="M529" s="25" t="e">
        <f t="shared" si="337"/>
        <v>#N/A</v>
      </c>
      <c r="N529" s="25" t="e">
        <f t="shared" si="338"/>
        <v>#N/A</v>
      </c>
      <c r="O529" s="25" t="e">
        <f t="shared" si="339"/>
        <v>#N/A</v>
      </c>
      <c r="P529" s="25" t="e">
        <f t="shared" si="340"/>
        <v>#N/A</v>
      </c>
      <c r="Q529" s="25" t="e">
        <f t="shared" si="341"/>
        <v>#N/A</v>
      </c>
      <c r="R529" s="25" t="e">
        <f t="shared" si="342"/>
        <v>#N/A</v>
      </c>
      <c r="S529" s="25" t="e">
        <f t="shared" si="343"/>
        <v>#N/A</v>
      </c>
      <c r="T529" s="25" t="e">
        <f t="shared" si="344"/>
        <v>#N/A</v>
      </c>
      <c r="U529" s="25" t="e">
        <f t="shared" si="364"/>
        <v>#VALUE!</v>
      </c>
      <c r="V529" s="25" t="e">
        <f t="shared" si="365"/>
        <v>#VALUE!</v>
      </c>
      <c r="W529" s="25" t="e">
        <f t="shared" si="366"/>
        <v>#VALUE!</v>
      </c>
      <c r="X529" s="26"/>
      <c r="Y529" s="85" t="e">
        <f t="shared" si="345"/>
        <v>#N/A</v>
      </c>
      <c r="Z529" s="85" t="e">
        <f t="shared" si="346"/>
        <v>#N/A</v>
      </c>
      <c r="AA529" s="85" t="e">
        <f t="shared" si="347"/>
        <v>#N/A</v>
      </c>
      <c r="AB529" s="85" t="e">
        <f t="shared" si="348"/>
        <v>#N/A</v>
      </c>
      <c r="AC529" s="85" t="e">
        <f t="shared" si="349"/>
        <v>#N/A</v>
      </c>
      <c r="AD529" s="85" t="e">
        <f t="shared" si="350"/>
        <v>#N/A</v>
      </c>
      <c r="AE529" s="85" t="e">
        <f t="shared" si="351"/>
        <v>#N/A</v>
      </c>
      <c r="AF529" s="85" t="e">
        <f t="shared" si="352"/>
        <v>#N/A</v>
      </c>
      <c r="AG529" s="85" t="e">
        <f t="shared" si="353"/>
        <v>#N/A</v>
      </c>
      <c r="AH529" s="85" t="e">
        <f t="shared" si="354"/>
        <v>#N/A</v>
      </c>
      <c r="AI529" s="85" t="e">
        <f t="shared" si="355"/>
        <v>#N/A</v>
      </c>
      <c r="AJ529" s="85" t="e">
        <f t="shared" si="356"/>
        <v>#N/A</v>
      </c>
      <c r="AK529" s="85" t="e">
        <f t="shared" si="367"/>
        <v>#VALUE!</v>
      </c>
      <c r="AL529" s="85" t="e">
        <f t="shared" si="368"/>
        <v>#VALUE!</v>
      </c>
      <c r="AM529" s="85" t="e">
        <f t="shared" si="369"/>
        <v>#VALUE!</v>
      </c>
      <c r="AN529" s="85" t="e">
        <f t="shared" si="370"/>
        <v>#N/A</v>
      </c>
      <c r="AO529" s="85" t="e">
        <f t="shared" si="357"/>
        <v>#N/A</v>
      </c>
      <c r="AP529" s="85" t="e">
        <f t="shared" si="358"/>
        <v>#N/A</v>
      </c>
      <c r="AQ529" s="85" t="e">
        <f t="shared" si="359"/>
        <v>#N/A</v>
      </c>
      <c r="AR529" s="85" t="e">
        <f t="shared" si="360"/>
        <v>#N/A</v>
      </c>
      <c r="AS529" s="85" t="e">
        <f t="shared" si="361"/>
        <v>#N/A</v>
      </c>
      <c r="AT529" s="85" t="e">
        <f t="shared" si="362"/>
        <v>#N/A</v>
      </c>
      <c r="AU529" s="85" t="e">
        <f t="shared" si="371"/>
        <v>#VALUE!</v>
      </c>
      <c r="AV529" s="85" t="e">
        <f t="shared" si="372"/>
        <v>#VALUE!</v>
      </c>
      <c r="AW529" s="85" t="e">
        <f t="shared" si="373"/>
        <v>#VALUE!</v>
      </c>
      <c r="AX529" s="25" t="e">
        <f t="shared" si="374"/>
        <v>#VALUE!</v>
      </c>
      <c r="AY529" s="25">
        <f t="shared" si="376"/>
        <v>1.0169999999999999</v>
      </c>
      <c r="AZ529" s="55" t="e">
        <f t="shared" si="375"/>
        <v>#DIV/0!</v>
      </c>
    </row>
    <row r="530" spans="3:52">
      <c r="C530" s="4"/>
      <c r="D530" s="4"/>
      <c r="E530" s="4"/>
      <c r="F530" s="4"/>
      <c r="G530" s="55">
        <f t="shared" si="336"/>
        <v>-1.1208741258741391E-2</v>
      </c>
      <c r="H530" s="26"/>
      <c r="I530" s="25">
        <f>'Randament Mammo'!$I$18-4.5</f>
        <v>61.5</v>
      </c>
      <c r="J530" s="26"/>
      <c r="K530" s="25">
        <f t="shared" si="363"/>
        <v>0</v>
      </c>
      <c r="L530" s="25" t="e">
        <f>VLOOKUP(E530,'Tabele aux MGD'!B520:F530,IF(_CTF="Mo/Mo",2,IF(_CTF="Mo/Rh",3,IF(_CTF="Rh/Rh",4,5))),0)</f>
        <v>#N/A</v>
      </c>
      <c r="M530" s="25" t="e">
        <f t="shared" si="337"/>
        <v>#N/A</v>
      </c>
      <c r="N530" s="25" t="e">
        <f t="shared" si="338"/>
        <v>#N/A</v>
      </c>
      <c r="O530" s="25" t="e">
        <f t="shared" si="339"/>
        <v>#N/A</v>
      </c>
      <c r="P530" s="25" t="e">
        <f t="shared" si="340"/>
        <v>#N/A</v>
      </c>
      <c r="Q530" s="25" t="e">
        <f t="shared" si="341"/>
        <v>#N/A</v>
      </c>
      <c r="R530" s="25" t="e">
        <f t="shared" si="342"/>
        <v>#N/A</v>
      </c>
      <c r="S530" s="25" t="e">
        <f t="shared" si="343"/>
        <v>#N/A</v>
      </c>
      <c r="T530" s="25" t="e">
        <f t="shared" si="344"/>
        <v>#N/A</v>
      </c>
      <c r="U530" s="25" t="e">
        <f t="shared" si="364"/>
        <v>#VALUE!</v>
      </c>
      <c r="V530" s="25" t="e">
        <f t="shared" si="365"/>
        <v>#VALUE!</v>
      </c>
      <c r="W530" s="25" t="e">
        <f t="shared" si="366"/>
        <v>#VALUE!</v>
      </c>
      <c r="X530" s="26"/>
      <c r="Y530" s="85" t="e">
        <f t="shared" si="345"/>
        <v>#N/A</v>
      </c>
      <c r="Z530" s="85" t="e">
        <f t="shared" si="346"/>
        <v>#N/A</v>
      </c>
      <c r="AA530" s="85" t="e">
        <f t="shared" si="347"/>
        <v>#N/A</v>
      </c>
      <c r="AB530" s="85" t="e">
        <f t="shared" si="348"/>
        <v>#N/A</v>
      </c>
      <c r="AC530" s="85" t="e">
        <f t="shared" si="349"/>
        <v>#N/A</v>
      </c>
      <c r="AD530" s="85" t="e">
        <f t="shared" si="350"/>
        <v>#N/A</v>
      </c>
      <c r="AE530" s="85" t="e">
        <f t="shared" si="351"/>
        <v>#N/A</v>
      </c>
      <c r="AF530" s="85" t="e">
        <f t="shared" si="352"/>
        <v>#N/A</v>
      </c>
      <c r="AG530" s="85" t="e">
        <f t="shared" si="353"/>
        <v>#N/A</v>
      </c>
      <c r="AH530" s="85" t="e">
        <f t="shared" si="354"/>
        <v>#N/A</v>
      </c>
      <c r="AI530" s="85" t="e">
        <f t="shared" si="355"/>
        <v>#N/A</v>
      </c>
      <c r="AJ530" s="85" t="e">
        <f t="shared" si="356"/>
        <v>#N/A</v>
      </c>
      <c r="AK530" s="85" t="e">
        <f t="shared" si="367"/>
        <v>#VALUE!</v>
      </c>
      <c r="AL530" s="85" t="e">
        <f t="shared" si="368"/>
        <v>#VALUE!</v>
      </c>
      <c r="AM530" s="85" t="e">
        <f t="shared" si="369"/>
        <v>#VALUE!</v>
      </c>
      <c r="AN530" s="85" t="e">
        <f t="shared" si="370"/>
        <v>#N/A</v>
      </c>
      <c r="AO530" s="85" t="e">
        <f t="shared" si="357"/>
        <v>#N/A</v>
      </c>
      <c r="AP530" s="85" t="e">
        <f t="shared" si="358"/>
        <v>#N/A</v>
      </c>
      <c r="AQ530" s="85" t="e">
        <f t="shared" si="359"/>
        <v>#N/A</v>
      </c>
      <c r="AR530" s="85" t="e">
        <f t="shared" si="360"/>
        <v>#N/A</v>
      </c>
      <c r="AS530" s="85" t="e">
        <f t="shared" si="361"/>
        <v>#N/A</v>
      </c>
      <c r="AT530" s="85" t="e">
        <f t="shared" si="362"/>
        <v>#N/A</v>
      </c>
      <c r="AU530" s="85" t="e">
        <f t="shared" si="371"/>
        <v>#VALUE!</v>
      </c>
      <c r="AV530" s="85" t="e">
        <f t="shared" si="372"/>
        <v>#VALUE!</v>
      </c>
      <c r="AW530" s="85" t="e">
        <f t="shared" si="373"/>
        <v>#VALUE!</v>
      </c>
      <c r="AX530" s="25" t="e">
        <f t="shared" si="374"/>
        <v>#VALUE!</v>
      </c>
      <c r="AY530" s="25">
        <f t="shared" si="376"/>
        <v>1.0169999999999999</v>
      </c>
      <c r="AZ530" s="55" t="e">
        <f t="shared" si="375"/>
        <v>#DIV/0!</v>
      </c>
    </row>
    <row r="531" spans="3:52">
      <c r="C531" s="4"/>
      <c r="D531" s="4"/>
      <c r="E531" s="4"/>
      <c r="F531" s="4"/>
      <c r="G531" s="55">
        <f t="shared" si="336"/>
        <v>-1.1208741258741391E-2</v>
      </c>
      <c r="H531" s="26"/>
      <c r="I531" s="25">
        <f>'Randament Mammo'!$I$18-4.5</f>
        <v>61.5</v>
      </c>
      <c r="J531" s="26"/>
      <c r="K531" s="25">
        <f t="shared" si="363"/>
        <v>0</v>
      </c>
      <c r="L531" s="25" t="e">
        <f>VLOOKUP(E531,'Tabele aux MGD'!B521:F531,IF(_CTF="Mo/Mo",2,IF(_CTF="Mo/Rh",3,IF(_CTF="Rh/Rh",4,5))),0)</f>
        <v>#N/A</v>
      </c>
      <c r="M531" s="25" t="e">
        <f t="shared" si="337"/>
        <v>#N/A</v>
      </c>
      <c r="N531" s="25" t="e">
        <f t="shared" si="338"/>
        <v>#N/A</v>
      </c>
      <c r="O531" s="25" t="e">
        <f t="shared" si="339"/>
        <v>#N/A</v>
      </c>
      <c r="P531" s="25" t="e">
        <f t="shared" si="340"/>
        <v>#N/A</v>
      </c>
      <c r="Q531" s="25" t="e">
        <f t="shared" si="341"/>
        <v>#N/A</v>
      </c>
      <c r="R531" s="25" t="e">
        <f t="shared" si="342"/>
        <v>#N/A</v>
      </c>
      <c r="S531" s="25" t="e">
        <f t="shared" si="343"/>
        <v>#N/A</v>
      </c>
      <c r="T531" s="25" t="e">
        <f t="shared" si="344"/>
        <v>#N/A</v>
      </c>
      <c r="U531" s="25" t="e">
        <f t="shared" si="364"/>
        <v>#VALUE!</v>
      </c>
      <c r="V531" s="25" t="e">
        <f t="shared" si="365"/>
        <v>#VALUE!</v>
      </c>
      <c r="W531" s="25" t="e">
        <f t="shared" si="366"/>
        <v>#VALUE!</v>
      </c>
      <c r="X531" s="26"/>
      <c r="Y531" s="85" t="e">
        <f t="shared" si="345"/>
        <v>#N/A</v>
      </c>
      <c r="Z531" s="85" t="e">
        <f t="shared" si="346"/>
        <v>#N/A</v>
      </c>
      <c r="AA531" s="85" t="e">
        <f t="shared" si="347"/>
        <v>#N/A</v>
      </c>
      <c r="AB531" s="85" t="e">
        <f t="shared" si="348"/>
        <v>#N/A</v>
      </c>
      <c r="AC531" s="85" t="e">
        <f t="shared" si="349"/>
        <v>#N/A</v>
      </c>
      <c r="AD531" s="85" t="e">
        <f t="shared" si="350"/>
        <v>#N/A</v>
      </c>
      <c r="AE531" s="85" t="e">
        <f t="shared" si="351"/>
        <v>#N/A</v>
      </c>
      <c r="AF531" s="85" t="e">
        <f t="shared" si="352"/>
        <v>#N/A</v>
      </c>
      <c r="AG531" s="85" t="e">
        <f t="shared" si="353"/>
        <v>#N/A</v>
      </c>
      <c r="AH531" s="85" t="e">
        <f t="shared" si="354"/>
        <v>#N/A</v>
      </c>
      <c r="AI531" s="85" t="e">
        <f t="shared" si="355"/>
        <v>#N/A</v>
      </c>
      <c r="AJ531" s="85" t="e">
        <f t="shared" si="356"/>
        <v>#N/A</v>
      </c>
      <c r="AK531" s="85" t="e">
        <f t="shared" si="367"/>
        <v>#VALUE!</v>
      </c>
      <c r="AL531" s="85" t="e">
        <f t="shared" si="368"/>
        <v>#VALUE!</v>
      </c>
      <c r="AM531" s="85" t="e">
        <f t="shared" si="369"/>
        <v>#VALUE!</v>
      </c>
      <c r="AN531" s="85" t="e">
        <f t="shared" si="370"/>
        <v>#N/A</v>
      </c>
      <c r="AO531" s="85" t="e">
        <f t="shared" si="357"/>
        <v>#N/A</v>
      </c>
      <c r="AP531" s="85" t="e">
        <f t="shared" si="358"/>
        <v>#N/A</v>
      </c>
      <c r="AQ531" s="85" t="e">
        <f t="shared" si="359"/>
        <v>#N/A</v>
      </c>
      <c r="AR531" s="85" t="e">
        <f t="shared" si="360"/>
        <v>#N/A</v>
      </c>
      <c r="AS531" s="85" t="e">
        <f t="shared" si="361"/>
        <v>#N/A</v>
      </c>
      <c r="AT531" s="85" t="e">
        <f t="shared" si="362"/>
        <v>#N/A</v>
      </c>
      <c r="AU531" s="85" t="e">
        <f t="shared" si="371"/>
        <v>#VALUE!</v>
      </c>
      <c r="AV531" s="85" t="e">
        <f t="shared" si="372"/>
        <v>#VALUE!</v>
      </c>
      <c r="AW531" s="85" t="e">
        <f t="shared" si="373"/>
        <v>#VALUE!</v>
      </c>
      <c r="AX531" s="25" t="e">
        <f t="shared" si="374"/>
        <v>#VALUE!</v>
      </c>
      <c r="AY531" s="25">
        <f t="shared" si="376"/>
        <v>1.0169999999999999</v>
      </c>
      <c r="AZ531" s="55" t="e">
        <f t="shared" si="375"/>
        <v>#DIV/0!</v>
      </c>
    </row>
    <row r="532" spans="3:52">
      <c r="C532" s="4"/>
      <c r="D532" s="4"/>
      <c r="E532" s="4"/>
      <c r="F532" s="4"/>
      <c r="G532" s="55">
        <f t="shared" si="336"/>
        <v>-1.1208741258741391E-2</v>
      </c>
      <c r="H532" s="26"/>
      <c r="I532" s="25">
        <f>'Randament Mammo'!$I$18-4.5</f>
        <v>61.5</v>
      </c>
      <c r="J532" s="26"/>
      <c r="K532" s="25">
        <f t="shared" si="363"/>
        <v>0</v>
      </c>
      <c r="L532" s="25" t="e">
        <f>VLOOKUP(E532,'Tabele aux MGD'!B522:F532,IF(_CTF="Mo/Mo",2,IF(_CTF="Mo/Rh",3,IF(_CTF="Rh/Rh",4,5))),0)</f>
        <v>#N/A</v>
      </c>
      <c r="M532" s="25" t="e">
        <f t="shared" si="337"/>
        <v>#N/A</v>
      </c>
      <c r="N532" s="25" t="e">
        <f t="shared" si="338"/>
        <v>#N/A</v>
      </c>
      <c r="O532" s="25" t="e">
        <f t="shared" si="339"/>
        <v>#N/A</v>
      </c>
      <c r="P532" s="25" t="e">
        <f t="shared" si="340"/>
        <v>#N/A</v>
      </c>
      <c r="Q532" s="25" t="e">
        <f t="shared" si="341"/>
        <v>#N/A</v>
      </c>
      <c r="R532" s="25" t="e">
        <f t="shared" si="342"/>
        <v>#N/A</v>
      </c>
      <c r="S532" s="25" t="e">
        <f t="shared" si="343"/>
        <v>#N/A</v>
      </c>
      <c r="T532" s="25" t="e">
        <f t="shared" si="344"/>
        <v>#N/A</v>
      </c>
      <c r="U532" s="25" t="e">
        <f t="shared" si="364"/>
        <v>#VALUE!</v>
      </c>
      <c r="V532" s="25" t="e">
        <f t="shared" si="365"/>
        <v>#VALUE!</v>
      </c>
      <c r="W532" s="25" t="e">
        <f t="shared" si="366"/>
        <v>#VALUE!</v>
      </c>
      <c r="X532" s="26"/>
      <c r="Y532" s="85" t="e">
        <f t="shared" si="345"/>
        <v>#N/A</v>
      </c>
      <c r="Z532" s="85" t="e">
        <f t="shared" si="346"/>
        <v>#N/A</v>
      </c>
      <c r="AA532" s="85" t="e">
        <f t="shared" si="347"/>
        <v>#N/A</v>
      </c>
      <c r="AB532" s="85" t="e">
        <f t="shared" si="348"/>
        <v>#N/A</v>
      </c>
      <c r="AC532" s="85" t="e">
        <f t="shared" si="349"/>
        <v>#N/A</v>
      </c>
      <c r="AD532" s="85" t="e">
        <f t="shared" si="350"/>
        <v>#N/A</v>
      </c>
      <c r="AE532" s="85" t="e">
        <f t="shared" si="351"/>
        <v>#N/A</v>
      </c>
      <c r="AF532" s="85" t="e">
        <f t="shared" si="352"/>
        <v>#N/A</v>
      </c>
      <c r="AG532" s="85" t="e">
        <f t="shared" si="353"/>
        <v>#N/A</v>
      </c>
      <c r="AH532" s="85" t="e">
        <f t="shared" si="354"/>
        <v>#N/A</v>
      </c>
      <c r="AI532" s="85" t="e">
        <f t="shared" si="355"/>
        <v>#N/A</v>
      </c>
      <c r="AJ532" s="85" t="e">
        <f t="shared" si="356"/>
        <v>#N/A</v>
      </c>
      <c r="AK532" s="85" t="e">
        <f t="shared" si="367"/>
        <v>#VALUE!</v>
      </c>
      <c r="AL532" s="85" t="e">
        <f t="shared" si="368"/>
        <v>#VALUE!</v>
      </c>
      <c r="AM532" s="85" t="e">
        <f t="shared" si="369"/>
        <v>#VALUE!</v>
      </c>
      <c r="AN532" s="85" t="e">
        <f t="shared" si="370"/>
        <v>#N/A</v>
      </c>
      <c r="AO532" s="85" t="e">
        <f t="shared" si="357"/>
        <v>#N/A</v>
      </c>
      <c r="AP532" s="85" t="e">
        <f t="shared" si="358"/>
        <v>#N/A</v>
      </c>
      <c r="AQ532" s="85" t="e">
        <f t="shared" si="359"/>
        <v>#N/A</v>
      </c>
      <c r="AR532" s="85" t="e">
        <f t="shared" si="360"/>
        <v>#N/A</v>
      </c>
      <c r="AS532" s="85" t="e">
        <f t="shared" si="361"/>
        <v>#N/A</v>
      </c>
      <c r="AT532" s="85" t="e">
        <f t="shared" si="362"/>
        <v>#N/A</v>
      </c>
      <c r="AU532" s="85" t="e">
        <f t="shared" si="371"/>
        <v>#VALUE!</v>
      </c>
      <c r="AV532" s="85" t="e">
        <f t="shared" si="372"/>
        <v>#VALUE!</v>
      </c>
      <c r="AW532" s="85" t="e">
        <f t="shared" si="373"/>
        <v>#VALUE!</v>
      </c>
      <c r="AX532" s="25" t="e">
        <f t="shared" si="374"/>
        <v>#VALUE!</v>
      </c>
      <c r="AY532" s="25">
        <f t="shared" si="376"/>
        <v>1.0169999999999999</v>
      </c>
      <c r="AZ532" s="55" t="e">
        <f t="shared" si="375"/>
        <v>#DIV/0!</v>
      </c>
    </row>
    <row r="533" spans="3:52">
      <c r="C533" s="4"/>
      <c r="D533" s="4"/>
      <c r="E533" s="4"/>
      <c r="F533" s="4"/>
      <c r="G533" s="55">
        <f t="shared" si="336"/>
        <v>-1.1208741258741391E-2</v>
      </c>
      <c r="H533" s="26"/>
      <c r="I533" s="25">
        <f>'Randament Mammo'!$I$18-4.5</f>
        <v>61.5</v>
      </c>
      <c r="J533" s="26"/>
      <c r="K533" s="25">
        <f t="shared" si="363"/>
        <v>0</v>
      </c>
      <c r="L533" s="25" t="e">
        <f>VLOOKUP(E533,'Tabele aux MGD'!B523:F533,IF(_CTF="Mo/Mo",2,IF(_CTF="Mo/Rh",3,IF(_CTF="Rh/Rh",4,5))),0)</f>
        <v>#N/A</v>
      </c>
      <c r="M533" s="25" t="e">
        <f t="shared" si="337"/>
        <v>#N/A</v>
      </c>
      <c r="N533" s="25" t="e">
        <f t="shared" si="338"/>
        <v>#N/A</v>
      </c>
      <c r="O533" s="25" t="e">
        <f t="shared" si="339"/>
        <v>#N/A</v>
      </c>
      <c r="P533" s="25" t="e">
        <f t="shared" si="340"/>
        <v>#N/A</v>
      </c>
      <c r="Q533" s="25" t="e">
        <f t="shared" si="341"/>
        <v>#N/A</v>
      </c>
      <c r="R533" s="25" t="e">
        <f t="shared" si="342"/>
        <v>#N/A</v>
      </c>
      <c r="S533" s="25" t="e">
        <f t="shared" si="343"/>
        <v>#N/A</v>
      </c>
      <c r="T533" s="25" t="e">
        <f t="shared" si="344"/>
        <v>#N/A</v>
      </c>
      <c r="U533" s="25" t="e">
        <f t="shared" si="364"/>
        <v>#VALUE!</v>
      </c>
      <c r="V533" s="25" t="e">
        <f t="shared" si="365"/>
        <v>#VALUE!</v>
      </c>
      <c r="W533" s="25" t="e">
        <f t="shared" si="366"/>
        <v>#VALUE!</v>
      </c>
      <c r="X533" s="26"/>
      <c r="Y533" s="85" t="e">
        <f t="shared" si="345"/>
        <v>#N/A</v>
      </c>
      <c r="Z533" s="85" t="e">
        <f t="shared" si="346"/>
        <v>#N/A</v>
      </c>
      <c r="AA533" s="85" t="e">
        <f t="shared" si="347"/>
        <v>#N/A</v>
      </c>
      <c r="AB533" s="85" t="e">
        <f t="shared" si="348"/>
        <v>#N/A</v>
      </c>
      <c r="AC533" s="85" t="e">
        <f t="shared" si="349"/>
        <v>#N/A</v>
      </c>
      <c r="AD533" s="85" t="e">
        <f t="shared" si="350"/>
        <v>#N/A</v>
      </c>
      <c r="AE533" s="85" t="e">
        <f t="shared" si="351"/>
        <v>#N/A</v>
      </c>
      <c r="AF533" s="85" t="e">
        <f t="shared" si="352"/>
        <v>#N/A</v>
      </c>
      <c r="AG533" s="85" t="e">
        <f t="shared" si="353"/>
        <v>#N/A</v>
      </c>
      <c r="AH533" s="85" t="e">
        <f t="shared" si="354"/>
        <v>#N/A</v>
      </c>
      <c r="AI533" s="85" t="e">
        <f t="shared" si="355"/>
        <v>#N/A</v>
      </c>
      <c r="AJ533" s="85" t="e">
        <f t="shared" si="356"/>
        <v>#N/A</v>
      </c>
      <c r="AK533" s="85" t="e">
        <f t="shared" si="367"/>
        <v>#VALUE!</v>
      </c>
      <c r="AL533" s="85" t="e">
        <f t="shared" si="368"/>
        <v>#VALUE!</v>
      </c>
      <c r="AM533" s="85" t="e">
        <f t="shared" si="369"/>
        <v>#VALUE!</v>
      </c>
      <c r="AN533" s="85" t="e">
        <f t="shared" si="370"/>
        <v>#N/A</v>
      </c>
      <c r="AO533" s="85" t="e">
        <f t="shared" si="357"/>
        <v>#N/A</v>
      </c>
      <c r="AP533" s="85" t="e">
        <f t="shared" si="358"/>
        <v>#N/A</v>
      </c>
      <c r="AQ533" s="85" t="e">
        <f t="shared" si="359"/>
        <v>#N/A</v>
      </c>
      <c r="AR533" s="85" t="e">
        <f t="shared" si="360"/>
        <v>#N/A</v>
      </c>
      <c r="AS533" s="85" t="e">
        <f t="shared" si="361"/>
        <v>#N/A</v>
      </c>
      <c r="AT533" s="85" t="e">
        <f t="shared" si="362"/>
        <v>#N/A</v>
      </c>
      <c r="AU533" s="85" t="e">
        <f t="shared" si="371"/>
        <v>#VALUE!</v>
      </c>
      <c r="AV533" s="85" t="e">
        <f t="shared" si="372"/>
        <v>#VALUE!</v>
      </c>
      <c r="AW533" s="85" t="e">
        <f t="shared" si="373"/>
        <v>#VALUE!</v>
      </c>
      <c r="AX533" s="25" t="e">
        <f t="shared" si="374"/>
        <v>#VALUE!</v>
      </c>
      <c r="AY533" s="25">
        <f t="shared" si="376"/>
        <v>1.0169999999999999</v>
      </c>
      <c r="AZ533" s="55" t="e">
        <f t="shared" si="375"/>
        <v>#DIV/0!</v>
      </c>
    </row>
    <row r="534" spans="3:52">
      <c r="C534" s="4"/>
      <c r="D534" s="4"/>
      <c r="E534" s="4"/>
      <c r="F534" s="4"/>
      <c r="G534" s="55">
        <f t="shared" si="336"/>
        <v>-1.1208741258741391E-2</v>
      </c>
      <c r="H534" s="26"/>
      <c r="I534" s="25">
        <f>'Randament Mammo'!$I$18-4.5</f>
        <v>61.5</v>
      </c>
      <c r="J534" s="26"/>
      <c r="K534" s="25">
        <f t="shared" si="363"/>
        <v>0</v>
      </c>
      <c r="L534" s="25" t="e">
        <f>VLOOKUP(E534,'Tabele aux MGD'!B524:F534,IF(_CTF="Mo/Mo",2,IF(_CTF="Mo/Rh",3,IF(_CTF="Rh/Rh",4,5))),0)</f>
        <v>#N/A</v>
      </c>
      <c r="M534" s="25" t="e">
        <f t="shared" si="337"/>
        <v>#N/A</v>
      </c>
      <c r="N534" s="25" t="e">
        <f t="shared" si="338"/>
        <v>#N/A</v>
      </c>
      <c r="O534" s="25" t="e">
        <f t="shared" si="339"/>
        <v>#N/A</v>
      </c>
      <c r="P534" s="25" t="e">
        <f t="shared" si="340"/>
        <v>#N/A</v>
      </c>
      <c r="Q534" s="25" t="e">
        <f t="shared" si="341"/>
        <v>#N/A</v>
      </c>
      <c r="R534" s="25" t="e">
        <f t="shared" si="342"/>
        <v>#N/A</v>
      </c>
      <c r="S534" s="25" t="e">
        <f t="shared" si="343"/>
        <v>#N/A</v>
      </c>
      <c r="T534" s="25" t="e">
        <f t="shared" si="344"/>
        <v>#N/A</v>
      </c>
      <c r="U534" s="25" t="e">
        <f t="shared" si="364"/>
        <v>#VALUE!</v>
      </c>
      <c r="V534" s="25" t="e">
        <f t="shared" si="365"/>
        <v>#VALUE!</v>
      </c>
      <c r="W534" s="25" t="e">
        <f t="shared" si="366"/>
        <v>#VALUE!</v>
      </c>
      <c r="X534" s="26"/>
      <c r="Y534" s="85" t="e">
        <f t="shared" si="345"/>
        <v>#N/A</v>
      </c>
      <c r="Z534" s="85" t="e">
        <f t="shared" si="346"/>
        <v>#N/A</v>
      </c>
      <c r="AA534" s="85" t="e">
        <f t="shared" si="347"/>
        <v>#N/A</v>
      </c>
      <c r="AB534" s="85" t="e">
        <f t="shared" si="348"/>
        <v>#N/A</v>
      </c>
      <c r="AC534" s="85" t="e">
        <f t="shared" si="349"/>
        <v>#N/A</v>
      </c>
      <c r="AD534" s="85" t="e">
        <f t="shared" si="350"/>
        <v>#N/A</v>
      </c>
      <c r="AE534" s="85" t="e">
        <f t="shared" si="351"/>
        <v>#N/A</v>
      </c>
      <c r="AF534" s="85" t="e">
        <f t="shared" si="352"/>
        <v>#N/A</v>
      </c>
      <c r="AG534" s="85" t="e">
        <f t="shared" si="353"/>
        <v>#N/A</v>
      </c>
      <c r="AH534" s="85" t="e">
        <f t="shared" si="354"/>
        <v>#N/A</v>
      </c>
      <c r="AI534" s="85" t="e">
        <f t="shared" si="355"/>
        <v>#N/A</v>
      </c>
      <c r="AJ534" s="85" t="e">
        <f t="shared" si="356"/>
        <v>#N/A</v>
      </c>
      <c r="AK534" s="85" t="e">
        <f t="shared" si="367"/>
        <v>#VALUE!</v>
      </c>
      <c r="AL534" s="85" t="e">
        <f t="shared" si="368"/>
        <v>#VALUE!</v>
      </c>
      <c r="AM534" s="85" t="e">
        <f t="shared" si="369"/>
        <v>#VALUE!</v>
      </c>
      <c r="AN534" s="85" t="e">
        <f t="shared" si="370"/>
        <v>#N/A</v>
      </c>
      <c r="AO534" s="85" t="e">
        <f t="shared" si="357"/>
        <v>#N/A</v>
      </c>
      <c r="AP534" s="85" t="e">
        <f t="shared" si="358"/>
        <v>#N/A</v>
      </c>
      <c r="AQ534" s="85" t="e">
        <f t="shared" si="359"/>
        <v>#N/A</v>
      </c>
      <c r="AR534" s="85" t="e">
        <f t="shared" si="360"/>
        <v>#N/A</v>
      </c>
      <c r="AS534" s="85" t="e">
        <f t="shared" si="361"/>
        <v>#N/A</v>
      </c>
      <c r="AT534" s="85" t="e">
        <f t="shared" si="362"/>
        <v>#N/A</v>
      </c>
      <c r="AU534" s="85" t="e">
        <f t="shared" si="371"/>
        <v>#VALUE!</v>
      </c>
      <c r="AV534" s="85" t="e">
        <f t="shared" si="372"/>
        <v>#VALUE!</v>
      </c>
      <c r="AW534" s="85" t="e">
        <f t="shared" si="373"/>
        <v>#VALUE!</v>
      </c>
      <c r="AX534" s="25" t="e">
        <f t="shared" si="374"/>
        <v>#VALUE!</v>
      </c>
      <c r="AY534" s="25">
        <f t="shared" si="376"/>
        <v>1.0169999999999999</v>
      </c>
      <c r="AZ534" s="55" t="e">
        <f t="shared" si="375"/>
        <v>#DIV/0!</v>
      </c>
    </row>
    <row r="535" spans="3:52">
      <c r="C535" s="4"/>
      <c r="D535" s="4"/>
      <c r="E535" s="4"/>
      <c r="F535" s="4"/>
      <c r="G535" s="55">
        <f t="shared" ref="G535:G598" si="377">MGD_A*E535^2+MGD_B*E535+MGD_C</f>
        <v>-1.1208741258741391E-2</v>
      </c>
      <c r="H535" s="26"/>
      <c r="I535" s="25">
        <f>'Randament Mammo'!$I$18-4.5</f>
        <v>61.5</v>
      </c>
      <c r="J535" s="26"/>
      <c r="K535" s="25">
        <f t="shared" si="363"/>
        <v>0</v>
      </c>
      <c r="L535" s="25" t="e">
        <f>VLOOKUP(E535,'Tabele aux MGD'!B525:F535,IF(_CTF="Mo/Mo",2,IF(_CTF="Mo/Rh",3,IF(_CTF="Rh/Rh",4,5))),0)</f>
        <v>#N/A</v>
      </c>
      <c r="M535" s="25" t="e">
        <f t="shared" ref="M535:M598" si="378">INDEX(_Tabel4,1,MATCH(J535,_Tabel4_Col))</f>
        <v>#N/A</v>
      </c>
      <c r="N535" s="25" t="e">
        <f t="shared" ref="N535:N598" si="379">INDEX(_Tabel4,1,IF(MATCH(J535,_Tabel4_Col)=9,9,MATCH(J535,_Tabel4_Col)+1))</f>
        <v>#N/A</v>
      </c>
      <c r="O535" s="25" t="e">
        <f t="shared" ref="O535:O598" si="380">INDEX(_Tabel4,MATCH(L535,_Tabel4_Rd),1)</f>
        <v>#N/A</v>
      </c>
      <c r="P535" s="25" t="e">
        <f t="shared" ref="P535:P598" si="381">INDEX(_Tabel4,IF(MATCH(L535,_Tabel4_Rd)=10,10,MATCH(L535,_Tabel4_Rd)+1),1)</f>
        <v>#N/A</v>
      </c>
      <c r="Q535" s="25" t="e">
        <f t="shared" ref="Q535:Q598" si="382">INDEX(_Tabel4,MATCH(L535,_Tabel4_Rd),MATCH(J535,_Tabel4_Col))</f>
        <v>#N/A</v>
      </c>
      <c r="R535" s="25" t="e">
        <f t="shared" ref="R535:R598" si="383">INDEX(_Tabel4,MATCH(L535,_Tabel4_Rd),IF(MATCH(J535,_Tabel4_Col)=9,9,MATCH(J535,_Tabel4_Col)+1))</f>
        <v>#N/A</v>
      </c>
      <c r="S535" s="25" t="e">
        <f t="shared" ref="S535:S598" si="384">INDEX(_Tabel4,IF(MATCH(L535,_Tabel4_Rd)=10,10,MATCH(L535,_Tabel4_Rd)+1),MATCH(J535,_Tabel4_Col))</f>
        <v>#N/A</v>
      </c>
      <c r="T535" s="25" t="e">
        <f t="shared" ref="T535:T598" si="385">INDEX(_Tabel4,IF(MATCH(L535,_Tabel4_Rd)=10,10,MATCH(L535,_Tabel4_Rd)+1),IF(MATCH(J535,_Tabel4_Col)=9,9,MATCH(J535,_Tabel4_Col)+1))</f>
        <v>#N/A</v>
      </c>
      <c r="U535" s="25" t="e">
        <f t="shared" si="364"/>
        <v>#VALUE!</v>
      </c>
      <c r="V535" s="25" t="e">
        <f t="shared" si="365"/>
        <v>#VALUE!</v>
      </c>
      <c r="W535" s="25" t="e">
        <f t="shared" si="366"/>
        <v>#VALUE!</v>
      </c>
      <c r="X535" s="26"/>
      <c r="Y535" s="85" t="e">
        <f t="shared" ref="Y535:Y598" si="386">VLOOKUP(L535,_Tabel5,1,TRUE)</f>
        <v>#N/A</v>
      </c>
      <c r="Z535" s="85" t="e">
        <f t="shared" ref="Z535:Z598" si="387">MATCH(L535,_Tabel5_Col_HVL,1)-9</f>
        <v>#N/A</v>
      </c>
      <c r="AA535" s="85" t="e">
        <f t="shared" ref="AA535:AA598" si="388">MATCH(J535,_Tabel5_Col_d,1)+Z535-1</f>
        <v>#N/A</v>
      </c>
      <c r="AB535" s="85" t="e">
        <f t="shared" ref="AB535:AB598" si="389">IF(MATCH(J535,_Tabel5_Col_d,1)=10,AA535,AA535+1)</f>
        <v>#N/A</v>
      </c>
      <c r="AC535" s="85" t="e">
        <f t="shared" ref="AC535:AC598" si="390">INDEX(_Tabel5_Col_dtot,AA535)</f>
        <v>#N/A</v>
      </c>
      <c r="AD535" s="85" t="e">
        <f t="shared" ref="AD535:AD598" si="391">INDEX(_Tabel5_Col_dtot,AB535)</f>
        <v>#N/A</v>
      </c>
      <c r="AE535" s="85" t="e">
        <f t="shared" ref="AE535:AE598" si="392">HLOOKUP(X535,_Tabel5_g,1,TRUE)</f>
        <v>#N/A</v>
      </c>
      <c r="AF535" s="85" t="e">
        <f t="shared" ref="AF535:AF598" si="393">INDEX(_Tabel5_Rand_gl,1,IF(X535=100,5,MATCH(AE535,_Tabel5_Rand_gl,0)+1))</f>
        <v>#N/A</v>
      </c>
      <c r="AG535" s="85" t="e">
        <f t="shared" ref="AG535:AG598" si="394">HLOOKUP(AE535,_Tabel5_g,AA535+1,TRUE)</f>
        <v>#N/A</v>
      </c>
      <c r="AH535" s="85" t="e">
        <f t="shared" ref="AH535:AH598" si="395">HLOOKUP(AF535,_Tabel5_g,AA535+1,TRUE)</f>
        <v>#N/A</v>
      </c>
      <c r="AI535" s="85" t="e">
        <f t="shared" ref="AI535:AI598" si="396">HLOOKUP(AE535,_Tabel5_g,AB535+1,TRUE)</f>
        <v>#N/A</v>
      </c>
      <c r="AJ535" s="85" t="e">
        <f t="shared" ref="AJ535:AJ598" si="397">HLOOKUP(AF535,_Tabel5_g,AB535+1,TRUE)</f>
        <v>#N/A</v>
      </c>
      <c r="AK535" s="85" t="e">
        <f t="shared" si="367"/>
        <v>#VALUE!</v>
      </c>
      <c r="AL535" s="85" t="e">
        <f t="shared" si="368"/>
        <v>#VALUE!</v>
      </c>
      <c r="AM535" s="85" t="e">
        <f t="shared" si="369"/>
        <v>#VALUE!</v>
      </c>
      <c r="AN535" s="85" t="e">
        <f t="shared" si="370"/>
        <v>#N/A</v>
      </c>
      <c r="AO535" s="85" t="e">
        <f t="shared" ref="AO535:AO598" si="398">MATCH(J535,_Tabel5_Col_d,1)+AN535-1</f>
        <v>#N/A</v>
      </c>
      <c r="AP535" s="85" t="e">
        <f t="shared" ref="AP535:AP598" si="399">IF(MATCH(J535,_Tabel5_Col_d,1)=10,AO535,AO535+1)</f>
        <v>#N/A</v>
      </c>
      <c r="AQ535" s="85" t="e">
        <f t="shared" ref="AQ535:AQ598" si="400">HLOOKUP(AE535,_Tabel5_g,AO535+1,TRUE)</f>
        <v>#N/A</v>
      </c>
      <c r="AR535" s="85" t="e">
        <f t="shared" ref="AR535:AR598" si="401">HLOOKUP(AF535,_Tabel5_g,AO535+1,TRUE)</f>
        <v>#N/A</v>
      </c>
      <c r="AS535" s="85" t="e">
        <f t="shared" ref="AS535:AS598" si="402">HLOOKUP(AE535,_Tabel5_g,AP535+1,TRUE)</f>
        <v>#N/A</v>
      </c>
      <c r="AT535" s="85" t="e">
        <f t="shared" ref="AT535:AT598" si="403">HLOOKUP(AF535,_Tabel5_g,AP535+1,TRUE)</f>
        <v>#N/A</v>
      </c>
      <c r="AU535" s="85" t="e">
        <f t="shared" si="371"/>
        <v>#VALUE!</v>
      </c>
      <c r="AV535" s="85" t="e">
        <f t="shared" si="372"/>
        <v>#VALUE!</v>
      </c>
      <c r="AW535" s="85" t="e">
        <f t="shared" si="373"/>
        <v>#VALUE!</v>
      </c>
      <c r="AX535" s="25" t="e">
        <f t="shared" si="374"/>
        <v>#VALUE!</v>
      </c>
      <c r="AY535" s="25">
        <f t="shared" si="376"/>
        <v>1.0169999999999999</v>
      </c>
      <c r="AZ535" s="55" t="e">
        <f t="shared" si="375"/>
        <v>#DIV/0!</v>
      </c>
    </row>
    <row r="536" spans="3:52">
      <c r="C536" s="4"/>
      <c r="D536" s="4"/>
      <c r="E536" s="4"/>
      <c r="F536" s="4"/>
      <c r="G536" s="55">
        <f t="shared" si="377"/>
        <v>-1.1208741258741391E-2</v>
      </c>
      <c r="H536" s="26"/>
      <c r="I536" s="25">
        <f>'Randament Mammo'!$I$18-4.5</f>
        <v>61.5</v>
      </c>
      <c r="J536" s="26"/>
      <c r="K536" s="25">
        <f t="shared" si="363"/>
        <v>0</v>
      </c>
      <c r="L536" s="25" t="e">
        <f>VLOOKUP(E536,'Tabele aux MGD'!B526:F536,IF(_CTF="Mo/Mo",2,IF(_CTF="Mo/Rh",3,IF(_CTF="Rh/Rh",4,5))),0)</f>
        <v>#N/A</v>
      </c>
      <c r="M536" s="25" t="e">
        <f t="shared" si="378"/>
        <v>#N/A</v>
      </c>
      <c r="N536" s="25" t="e">
        <f t="shared" si="379"/>
        <v>#N/A</v>
      </c>
      <c r="O536" s="25" t="e">
        <f t="shared" si="380"/>
        <v>#N/A</v>
      </c>
      <c r="P536" s="25" t="e">
        <f t="shared" si="381"/>
        <v>#N/A</v>
      </c>
      <c r="Q536" s="25" t="e">
        <f t="shared" si="382"/>
        <v>#N/A</v>
      </c>
      <c r="R536" s="25" t="e">
        <f t="shared" si="383"/>
        <v>#N/A</v>
      </c>
      <c r="S536" s="25" t="e">
        <f t="shared" si="384"/>
        <v>#N/A</v>
      </c>
      <c r="T536" s="25" t="e">
        <f t="shared" si="385"/>
        <v>#N/A</v>
      </c>
      <c r="U536" s="25" t="e">
        <f t="shared" si="364"/>
        <v>#VALUE!</v>
      </c>
      <c r="V536" s="25" t="e">
        <f t="shared" si="365"/>
        <v>#VALUE!</v>
      </c>
      <c r="W536" s="25" t="e">
        <f t="shared" si="366"/>
        <v>#VALUE!</v>
      </c>
      <c r="X536" s="26"/>
      <c r="Y536" s="85" t="e">
        <f t="shared" si="386"/>
        <v>#N/A</v>
      </c>
      <c r="Z536" s="85" t="e">
        <f t="shared" si="387"/>
        <v>#N/A</v>
      </c>
      <c r="AA536" s="85" t="e">
        <f t="shared" si="388"/>
        <v>#N/A</v>
      </c>
      <c r="AB536" s="85" t="e">
        <f t="shared" si="389"/>
        <v>#N/A</v>
      </c>
      <c r="AC536" s="85" t="e">
        <f t="shared" si="390"/>
        <v>#N/A</v>
      </c>
      <c r="AD536" s="85" t="e">
        <f t="shared" si="391"/>
        <v>#N/A</v>
      </c>
      <c r="AE536" s="85" t="e">
        <f t="shared" si="392"/>
        <v>#N/A</v>
      </c>
      <c r="AF536" s="85" t="e">
        <f t="shared" si="393"/>
        <v>#N/A</v>
      </c>
      <c r="AG536" s="85" t="e">
        <f t="shared" si="394"/>
        <v>#N/A</v>
      </c>
      <c r="AH536" s="85" t="e">
        <f t="shared" si="395"/>
        <v>#N/A</v>
      </c>
      <c r="AI536" s="85" t="e">
        <f t="shared" si="396"/>
        <v>#N/A</v>
      </c>
      <c r="AJ536" s="85" t="e">
        <f t="shared" si="397"/>
        <v>#N/A</v>
      </c>
      <c r="AK536" s="85" t="e">
        <f t="shared" si="367"/>
        <v>#VALUE!</v>
      </c>
      <c r="AL536" s="85" t="e">
        <f t="shared" si="368"/>
        <v>#VALUE!</v>
      </c>
      <c r="AM536" s="85" t="e">
        <f t="shared" si="369"/>
        <v>#VALUE!</v>
      </c>
      <c r="AN536" s="85" t="e">
        <f t="shared" si="370"/>
        <v>#N/A</v>
      </c>
      <c r="AO536" s="85" t="e">
        <f t="shared" si="398"/>
        <v>#N/A</v>
      </c>
      <c r="AP536" s="85" t="e">
        <f t="shared" si="399"/>
        <v>#N/A</v>
      </c>
      <c r="AQ536" s="85" t="e">
        <f t="shared" si="400"/>
        <v>#N/A</v>
      </c>
      <c r="AR536" s="85" t="e">
        <f t="shared" si="401"/>
        <v>#N/A</v>
      </c>
      <c r="AS536" s="85" t="e">
        <f t="shared" si="402"/>
        <v>#N/A</v>
      </c>
      <c r="AT536" s="85" t="e">
        <f t="shared" si="403"/>
        <v>#N/A</v>
      </c>
      <c r="AU536" s="85" t="e">
        <f t="shared" si="371"/>
        <v>#VALUE!</v>
      </c>
      <c r="AV536" s="85" t="e">
        <f t="shared" si="372"/>
        <v>#VALUE!</v>
      </c>
      <c r="AW536" s="85" t="e">
        <f t="shared" si="373"/>
        <v>#VALUE!</v>
      </c>
      <c r="AX536" s="25" t="e">
        <f t="shared" si="374"/>
        <v>#VALUE!</v>
      </c>
      <c r="AY536" s="25">
        <f t="shared" si="376"/>
        <v>1.0169999999999999</v>
      </c>
      <c r="AZ536" s="55" t="e">
        <f t="shared" si="375"/>
        <v>#DIV/0!</v>
      </c>
    </row>
    <row r="537" spans="3:52">
      <c r="C537" s="4"/>
      <c r="D537" s="4"/>
      <c r="E537" s="4"/>
      <c r="F537" s="4"/>
      <c r="G537" s="55">
        <f t="shared" si="377"/>
        <v>-1.1208741258741391E-2</v>
      </c>
      <c r="H537" s="26"/>
      <c r="I537" s="25">
        <f>'Randament Mammo'!$I$18-4.5</f>
        <v>61.5</v>
      </c>
      <c r="J537" s="26"/>
      <c r="K537" s="25">
        <f t="shared" ref="K537:K600" si="404">H537-J537</f>
        <v>0</v>
      </c>
      <c r="L537" s="25" t="e">
        <f>VLOOKUP(E537,'Tabele aux MGD'!B527:F537,IF(_CTF="Mo/Mo",2,IF(_CTF="Mo/Rh",3,IF(_CTF="Rh/Rh",4,5))),0)</f>
        <v>#N/A</v>
      </c>
      <c r="M537" s="25" t="e">
        <f t="shared" si="378"/>
        <v>#N/A</v>
      </c>
      <c r="N537" s="25" t="e">
        <f t="shared" si="379"/>
        <v>#N/A</v>
      </c>
      <c r="O537" s="25" t="e">
        <f t="shared" si="380"/>
        <v>#N/A</v>
      </c>
      <c r="P537" s="25" t="e">
        <f t="shared" si="381"/>
        <v>#N/A</v>
      </c>
      <c r="Q537" s="25" t="e">
        <f t="shared" si="382"/>
        <v>#N/A</v>
      </c>
      <c r="R537" s="25" t="e">
        <f t="shared" si="383"/>
        <v>#N/A</v>
      </c>
      <c r="S537" s="25" t="e">
        <f t="shared" si="384"/>
        <v>#N/A</v>
      </c>
      <c r="T537" s="25" t="e">
        <f t="shared" si="385"/>
        <v>#N/A</v>
      </c>
      <c r="U537" s="25" t="e">
        <f t="shared" ref="U537:U600" si="405">TREND(Q537:R537,M537:N537,J537)</f>
        <v>#VALUE!</v>
      </c>
      <c r="V537" s="25" t="e">
        <f t="shared" ref="V537:V600" si="406">TREND(S537:T537,M537:N537,J537)</f>
        <v>#VALUE!</v>
      </c>
      <c r="W537" s="25" t="e">
        <f t="shared" ref="W537:W600" si="407">TREND(U537:V537,O537:P537,L537)</f>
        <v>#VALUE!</v>
      </c>
      <c r="X537" s="26"/>
      <c r="Y537" s="85" t="e">
        <f t="shared" si="386"/>
        <v>#N/A</v>
      </c>
      <c r="Z537" s="85" t="e">
        <f t="shared" si="387"/>
        <v>#N/A</v>
      </c>
      <c r="AA537" s="85" t="e">
        <f t="shared" si="388"/>
        <v>#N/A</v>
      </c>
      <c r="AB537" s="85" t="e">
        <f t="shared" si="389"/>
        <v>#N/A</v>
      </c>
      <c r="AC537" s="85" t="e">
        <f t="shared" si="390"/>
        <v>#N/A</v>
      </c>
      <c r="AD537" s="85" t="e">
        <f t="shared" si="391"/>
        <v>#N/A</v>
      </c>
      <c r="AE537" s="85" t="e">
        <f t="shared" si="392"/>
        <v>#N/A</v>
      </c>
      <c r="AF537" s="85" t="e">
        <f t="shared" si="393"/>
        <v>#N/A</v>
      </c>
      <c r="AG537" s="85" t="e">
        <f t="shared" si="394"/>
        <v>#N/A</v>
      </c>
      <c r="AH537" s="85" t="e">
        <f t="shared" si="395"/>
        <v>#N/A</v>
      </c>
      <c r="AI537" s="85" t="e">
        <f t="shared" si="396"/>
        <v>#N/A</v>
      </c>
      <c r="AJ537" s="85" t="e">
        <f t="shared" si="397"/>
        <v>#N/A</v>
      </c>
      <c r="AK537" s="85" t="e">
        <f t="shared" ref="AK537:AK600" si="408">TREND(AG537:AH537,AE537:AF537,X537)</f>
        <v>#VALUE!</v>
      </c>
      <c r="AL537" s="85" t="e">
        <f t="shared" ref="AL537:AL600" si="409">TREND(AI537:AJ537,AE537:AF537,X537)</f>
        <v>#VALUE!</v>
      </c>
      <c r="AM537" s="85" t="e">
        <f t="shared" ref="AM537:AM600" si="410">TREND(AK537:AL537,AC537:AD537,J537)</f>
        <v>#VALUE!</v>
      </c>
      <c r="AN537" s="85" t="e">
        <f t="shared" ref="AN537:AN600" si="411">IF(Z537=75,Z537,Z537+10)</f>
        <v>#N/A</v>
      </c>
      <c r="AO537" s="85" t="e">
        <f t="shared" si="398"/>
        <v>#N/A</v>
      </c>
      <c r="AP537" s="85" t="e">
        <f t="shared" si="399"/>
        <v>#N/A</v>
      </c>
      <c r="AQ537" s="85" t="e">
        <f t="shared" si="400"/>
        <v>#N/A</v>
      </c>
      <c r="AR537" s="85" t="e">
        <f t="shared" si="401"/>
        <v>#N/A</v>
      </c>
      <c r="AS537" s="85" t="e">
        <f t="shared" si="402"/>
        <v>#N/A</v>
      </c>
      <c r="AT537" s="85" t="e">
        <f t="shared" si="403"/>
        <v>#N/A</v>
      </c>
      <c r="AU537" s="85" t="e">
        <f t="shared" ref="AU537:AU600" si="412">TREND(AQ537:AR537,AE537:AF537,X537)</f>
        <v>#VALUE!</v>
      </c>
      <c r="AV537" s="85" t="e">
        <f t="shared" ref="AV537:AV600" si="413">TREND(AS537:AT537,AE537:AF537,X537)</f>
        <v>#VALUE!</v>
      </c>
      <c r="AW537" s="85" t="e">
        <f t="shared" ref="AW537:AW600" si="414">TREND(AU537:AV537,AC537:AD537,J537)</f>
        <v>#VALUE!</v>
      </c>
      <c r="AX537" s="25" t="e">
        <f t="shared" ref="AX537:AX600" si="415">AM537+(AW537-AM537)/0.05*(L537-Y537)</f>
        <v>#VALUE!</v>
      </c>
      <c r="AY537" s="25">
        <f t="shared" si="376"/>
        <v>1.0169999999999999</v>
      </c>
      <c r="AZ537" s="55" t="e">
        <f t="shared" ref="AZ537:AZ600" si="416">G537*F537*(I537/K537)^2*W537*AX537*AY537</f>
        <v>#DIV/0!</v>
      </c>
    </row>
    <row r="538" spans="3:52">
      <c r="C538" s="4"/>
      <c r="D538" s="4"/>
      <c r="E538" s="4"/>
      <c r="F538" s="4"/>
      <c r="G538" s="55">
        <f t="shared" si="377"/>
        <v>-1.1208741258741391E-2</v>
      </c>
      <c r="H538" s="26"/>
      <c r="I538" s="25">
        <f>'Randament Mammo'!$I$18-4.5</f>
        <v>61.5</v>
      </c>
      <c r="J538" s="26"/>
      <c r="K538" s="25">
        <f t="shared" si="404"/>
        <v>0</v>
      </c>
      <c r="L538" s="25" t="e">
        <f>VLOOKUP(E538,'Tabele aux MGD'!B528:F538,IF(_CTF="Mo/Mo",2,IF(_CTF="Mo/Rh",3,IF(_CTF="Rh/Rh",4,5))),0)</f>
        <v>#N/A</v>
      </c>
      <c r="M538" s="25" t="e">
        <f t="shared" si="378"/>
        <v>#N/A</v>
      </c>
      <c r="N538" s="25" t="e">
        <f t="shared" si="379"/>
        <v>#N/A</v>
      </c>
      <c r="O538" s="25" t="e">
        <f t="shared" si="380"/>
        <v>#N/A</v>
      </c>
      <c r="P538" s="25" t="e">
        <f t="shared" si="381"/>
        <v>#N/A</v>
      </c>
      <c r="Q538" s="25" t="e">
        <f t="shared" si="382"/>
        <v>#N/A</v>
      </c>
      <c r="R538" s="25" t="e">
        <f t="shared" si="383"/>
        <v>#N/A</v>
      </c>
      <c r="S538" s="25" t="e">
        <f t="shared" si="384"/>
        <v>#N/A</v>
      </c>
      <c r="T538" s="25" t="e">
        <f t="shared" si="385"/>
        <v>#N/A</v>
      </c>
      <c r="U538" s="25" t="e">
        <f t="shared" si="405"/>
        <v>#VALUE!</v>
      </c>
      <c r="V538" s="25" t="e">
        <f t="shared" si="406"/>
        <v>#VALUE!</v>
      </c>
      <c r="W538" s="25" t="e">
        <f t="shared" si="407"/>
        <v>#VALUE!</v>
      </c>
      <c r="X538" s="26"/>
      <c r="Y538" s="85" t="e">
        <f t="shared" si="386"/>
        <v>#N/A</v>
      </c>
      <c r="Z538" s="85" t="e">
        <f t="shared" si="387"/>
        <v>#N/A</v>
      </c>
      <c r="AA538" s="85" t="e">
        <f t="shared" si="388"/>
        <v>#N/A</v>
      </c>
      <c r="AB538" s="85" t="e">
        <f t="shared" si="389"/>
        <v>#N/A</v>
      </c>
      <c r="AC538" s="85" t="e">
        <f t="shared" si="390"/>
        <v>#N/A</v>
      </c>
      <c r="AD538" s="85" t="e">
        <f t="shared" si="391"/>
        <v>#N/A</v>
      </c>
      <c r="AE538" s="85" t="e">
        <f t="shared" si="392"/>
        <v>#N/A</v>
      </c>
      <c r="AF538" s="85" t="e">
        <f t="shared" si="393"/>
        <v>#N/A</v>
      </c>
      <c r="AG538" s="85" t="e">
        <f t="shared" si="394"/>
        <v>#N/A</v>
      </c>
      <c r="AH538" s="85" t="e">
        <f t="shared" si="395"/>
        <v>#N/A</v>
      </c>
      <c r="AI538" s="85" t="e">
        <f t="shared" si="396"/>
        <v>#N/A</v>
      </c>
      <c r="AJ538" s="85" t="e">
        <f t="shared" si="397"/>
        <v>#N/A</v>
      </c>
      <c r="AK538" s="85" t="e">
        <f t="shared" si="408"/>
        <v>#VALUE!</v>
      </c>
      <c r="AL538" s="85" t="e">
        <f t="shared" si="409"/>
        <v>#VALUE!</v>
      </c>
      <c r="AM538" s="85" t="e">
        <f t="shared" si="410"/>
        <v>#VALUE!</v>
      </c>
      <c r="AN538" s="85" t="e">
        <f t="shared" si="411"/>
        <v>#N/A</v>
      </c>
      <c r="AO538" s="85" t="e">
        <f t="shared" si="398"/>
        <v>#N/A</v>
      </c>
      <c r="AP538" s="85" t="e">
        <f t="shared" si="399"/>
        <v>#N/A</v>
      </c>
      <c r="AQ538" s="85" t="e">
        <f t="shared" si="400"/>
        <v>#N/A</v>
      </c>
      <c r="AR538" s="85" t="e">
        <f t="shared" si="401"/>
        <v>#N/A</v>
      </c>
      <c r="AS538" s="85" t="e">
        <f t="shared" si="402"/>
        <v>#N/A</v>
      </c>
      <c r="AT538" s="85" t="e">
        <f t="shared" si="403"/>
        <v>#N/A</v>
      </c>
      <c r="AU538" s="85" t="e">
        <f t="shared" si="412"/>
        <v>#VALUE!</v>
      </c>
      <c r="AV538" s="85" t="e">
        <f t="shared" si="413"/>
        <v>#VALUE!</v>
      </c>
      <c r="AW538" s="85" t="e">
        <f t="shared" si="414"/>
        <v>#VALUE!</v>
      </c>
      <c r="AX538" s="25" t="e">
        <f t="shared" si="415"/>
        <v>#VALUE!</v>
      </c>
      <c r="AY538" s="25">
        <f t="shared" si="376"/>
        <v>1.0169999999999999</v>
      </c>
      <c r="AZ538" s="55" t="e">
        <f t="shared" si="416"/>
        <v>#DIV/0!</v>
      </c>
    </row>
    <row r="539" spans="3:52">
      <c r="C539" s="4"/>
      <c r="D539" s="4"/>
      <c r="E539" s="4"/>
      <c r="F539" s="4"/>
      <c r="G539" s="55">
        <f t="shared" si="377"/>
        <v>-1.1208741258741391E-2</v>
      </c>
      <c r="H539" s="26"/>
      <c r="I539" s="25">
        <f>'Randament Mammo'!$I$18-4.5</f>
        <v>61.5</v>
      </c>
      <c r="J539" s="26"/>
      <c r="K539" s="25">
        <f t="shared" si="404"/>
        <v>0</v>
      </c>
      <c r="L539" s="25" t="e">
        <f>VLOOKUP(E539,'Tabele aux MGD'!B529:F539,IF(_CTF="Mo/Mo",2,IF(_CTF="Mo/Rh",3,IF(_CTF="Rh/Rh",4,5))),0)</f>
        <v>#N/A</v>
      </c>
      <c r="M539" s="25" t="e">
        <f t="shared" si="378"/>
        <v>#N/A</v>
      </c>
      <c r="N539" s="25" t="e">
        <f t="shared" si="379"/>
        <v>#N/A</v>
      </c>
      <c r="O539" s="25" t="e">
        <f t="shared" si="380"/>
        <v>#N/A</v>
      </c>
      <c r="P539" s="25" t="e">
        <f t="shared" si="381"/>
        <v>#N/A</v>
      </c>
      <c r="Q539" s="25" t="e">
        <f t="shared" si="382"/>
        <v>#N/A</v>
      </c>
      <c r="R539" s="25" t="e">
        <f t="shared" si="383"/>
        <v>#N/A</v>
      </c>
      <c r="S539" s="25" t="e">
        <f t="shared" si="384"/>
        <v>#N/A</v>
      </c>
      <c r="T539" s="25" t="e">
        <f t="shared" si="385"/>
        <v>#N/A</v>
      </c>
      <c r="U539" s="25" t="e">
        <f t="shared" si="405"/>
        <v>#VALUE!</v>
      </c>
      <c r="V539" s="25" t="e">
        <f t="shared" si="406"/>
        <v>#VALUE!</v>
      </c>
      <c r="W539" s="25" t="e">
        <f t="shared" si="407"/>
        <v>#VALUE!</v>
      </c>
      <c r="X539" s="26"/>
      <c r="Y539" s="85" t="e">
        <f t="shared" si="386"/>
        <v>#N/A</v>
      </c>
      <c r="Z539" s="85" t="e">
        <f t="shared" si="387"/>
        <v>#N/A</v>
      </c>
      <c r="AA539" s="85" t="e">
        <f t="shared" si="388"/>
        <v>#N/A</v>
      </c>
      <c r="AB539" s="85" t="e">
        <f t="shared" si="389"/>
        <v>#N/A</v>
      </c>
      <c r="AC539" s="85" t="e">
        <f t="shared" si="390"/>
        <v>#N/A</v>
      </c>
      <c r="AD539" s="85" t="e">
        <f t="shared" si="391"/>
        <v>#N/A</v>
      </c>
      <c r="AE539" s="85" t="e">
        <f t="shared" si="392"/>
        <v>#N/A</v>
      </c>
      <c r="AF539" s="85" t="e">
        <f t="shared" si="393"/>
        <v>#N/A</v>
      </c>
      <c r="AG539" s="85" t="e">
        <f t="shared" si="394"/>
        <v>#N/A</v>
      </c>
      <c r="AH539" s="85" t="e">
        <f t="shared" si="395"/>
        <v>#N/A</v>
      </c>
      <c r="AI539" s="85" t="e">
        <f t="shared" si="396"/>
        <v>#N/A</v>
      </c>
      <c r="AJ539" s="85" t="e">
        <f t="shared" si="397"/>
        <v>#N/A</v>
      </c>
      <c r="AK539" s="85" t="e">
        <f t="shared" si="408"/>
        <v>#VALUE!</v>
      </c>
      <c r="AL539" s="85" t="e">
        <f t="shared" si="409"/>
        <v>#VALUE!</v>
      </c>
      <c r="AM539" s="85" t="e">
        <f t="shared" si="410"/>
        <v>#VALUE!</v>
      </c>
      <c r="AN539" s="85" t="e">
        <f t="shared" si="411"/>
        <v>#N/A</v>
      </c>
      <c r="AO539" s="85" t="e">
        <f t="shared" si="398"/>
        <v>#N/A</v>
      </c>
      <c r="AP539" s="85" t="e">
        <f t="shared" si="399"/>
        <v>#N/A</v>
      </c>
      <c r="AQ539" s="85" t="e">
        <f t="shared" si="400"/>
        <v>#N/A</v>
      </c>
      <c r="AR539" s="85" t="e">
        <f t="shared" si="401"/>
        <v>#N/A</v>
      </c>
      <c r="AS539" s="85" t="e">
        <f t="shared" si="402"/>
        <v>#N/A</v>
      </c>
      <c r="AT539" s="85" t="e">
        <f t="shared" si="403"/>
        <v>#N/A</v>
      </c>
      <c r="AU539" s="85" t="e">
        <f t="shared" si="412"/>
        <v>#VALUE!</v>
      </c>
      <c r="AV539" s="85" t="e">
        <f t="shared" si="413"/>
        <v>#VALUE!</v>
      </c>
      <c r="AW539" s="85" t="e">
        <f t="shared" si="414"/>
        <v>#VALUE!</v>
      </c>
      <c r="AX539" s="25" t="e">
        <f t="shared" si="415"/>
        <v>#VALUE!</v>
      </c>
      <c r="AY539" s="25">
        <f t="shared" si="376"/>
        <v>1.0169999999999999</v>
      </c>
      <c r="AZ539" s="55" t="e">
        <f t="shared" si="416"/>
        <v>#DIV/0!</v>
      </c>
    </row>
    <row r="540" spans="3:52">
      <c r="C540" s="4"/>
      <c r="D540" s="4"/>
      <c r="E540" s="4"/>
      <c r="F540" s="4"/>
      <c r="G540" s="55">
        <f t="shared" si="377"/>
        <v>-1.1208741258741391E-2</v>
      </c>
      <c r="H540" s="26"/>
      <c r="I540" s="25">
        <f>'Randament Mammo'!$I$18-4.5</f>
        <v>61.5</v>
      </c>
      <c r="J540" s="26"/>
      <c r="K540" s="25">
        <f t="shared" si="404"/>
        <v>0</v>
      </c>
      <c r="L540" s="25" t="e">
        <f>VLOOKUP(E540,'Tabele aux MGD'!B530:F540,IF(_CTF="Mo/Mo",2,IF(_CTF="Mo/Rh",3,IF(_CTF="Rh/Rh",4,5))),0)</f>
        <v>#N/A</v>
      </c>
      <c r="M540" s="25" t="e">
        <f t="shared" si="378"/>
        <v>#N/A</v>
      </c>
      <c r="N540" s="25" t="e">
        <f t="shared" si="379"/>
        <v>#N/A</v>
      </c>
      <c r="O540" s="25" t="e">
        <f t="shared" si="380"/>
        <v>#N/A</v>
      </c>
      <c r="P540" s="25" t="e">
        <f t="shared" si="381"/>
        <v>#N/A</v>
      </c>
      <c r="Q540" s="25" t="e">
        <f t="shared" si="382"/>
        <v>#N/A</v>
      </c>
      <c r="R540" s="25" t="e">
        <f t="shared" si="383"/>
        <v>#N/A</v>
      </c>
      <c r="S540" s="25" t="e">
        <f t="shared" si="384"/>
        <v>#N/A</v>
      </c>
      <c r="T540" s="25" t="e">
        <f t="shared" si="385"/>
        <v>#N/A</v>
      </c>
      <c r="U540" s="25" t="e">
        <f t="shared" si="405"/>
        <v>#VALUE!</v>
      </c>
      <c r="V540" s="25" t="e">
        <f t="shared" si="406"/>
        <v>#VALUE!</v>
      </c>
      <c r="W540" s="25" t="e">
        <f t="shared" si="407"/>
        <v>#VALUE!</v>
      </c>
      <c r="X540" s="26"/>
      <c r="Y540" s="85" t="e">
        <f t="shared" si="386"/>
        <v>#N/A</v>
      </c>
      <c r="Z540" s="85" t="e">
        <f t="shared" si="387"/>
        <v>#N/A</v>
      </c>
      <c r="AA540" s="85" t="e">
        <f t="shared" si="388"/>
        <v>#N/A</v>
      </c>
      <c r="AB540" s="85" t="e">
        <f t="shared" si="389"/>
        <v>#N/A</v>
      </c>
      <c r="AC540" s="85" t="e">
        <f t="shared" si="390"/>
        <v>#N/A</v>
      </c>
      <c r="AD540" s="85" t="e">
        <f t="shared" si="391"/>
        <v>#N/A</v>
      </c>
      <c r="AE540" s="85" t="e">
        <f t="shared" si="392"/>
        <v>#N/A</v>
      </c>
      <c r="AF540" s="85" t="e">
        <f t="shared" si="393"/>
        <v>#N/A</v>
      </c>
      <c r="AG540" s="85" t="e">
        <f t="shared" si="394"/>
        <v>#N/A</v>
      </c>
      <c r="AH540" s="85" t="e">
        <f t="shared" si="395"/>
        <v>#N/A</v>
      </c>
      <c r="AI540" s="85" t="e">
        <f t="shared" si="396"/>
        <v>#N/A</v>
      </c>
      <c r="AJ540" s="85" t="e">
        <f t="shared" si="397"/>
        <v>#N/A</v>
      </c>
      <c r="AK540" s="85" t="e">
        <f t="shared" si="408"/>
        <v>#VALUE!</v>
      </c>
      <c r="AL540" s="85" t="e">
        <f t="shared" si="409"/>
        <v>#VALUE!</v>
      </c>
      <c r="AM540" s="85" t="e">
        <f t="shared" si="410"/>
        <v>#VALUE!</v>
      </c>
      <c r="AN540" s="85" t="e">
        <f t="shared" si="411"/>
        <v>#N/A</v>
      </c>
      <c r="AO540" s="85" t="e">
        <f t="shared" si="398"/>
        <v>#N/A</v>
      </c>
      <c r="AP540" s="85" t="e">
        <f t="shared" si="399"/>
        <v>#N/A</v>
      </c>
      <c r="AQ540" s="85" t="e">
        <f t="shared" si="400"/>
        <v>#N/A</v>
      </c>
      <c r="AR540" s="85" t="e">
        <f t="shared" si="401"/>
        <v>#N/A</v>
      </c>
      <c r="AS540" s="85" t="e">
        <f t="shared" si="402"/>
        <v>#N/A</v>
      </c>
      <c r="AT540" s="85" t="e">
        <f t="shared" si="403"/>
        <v>#N/A</v>
      </c>
      <c r="AU540" s="85" t="e">
        <f t="shared" si="412"/>
        <v>#VALUE!</v>
      </c>
      <c r="AV540" s="85" t="e">
        <f t="shared" si="413"/>
        <v>#VALUE!</v>
      </c>
      <c r="AW540" s="85" t="e">
        <f t="shared" si="414"/>
        <v>#VALUE!</v>
      </c>
      <c r="AX540" s="25" t="e">
        <f t="shared" si="415"/>
        <v>#VALUE!</v>
      </c>
      <c r="AY540" s="25">
        <f t="shared" si="376"/>
        <v>1.0169999999999999</v>
      </c>
      <c r="AZ540" s="55" t="e">
        <f t="shared" si="416"/>
        <v>#DIV/0!</v>
      </c>
    </row>
    <row r="541" spans="3:52">
      <c r="C541" s="4"/>
      <c r="D541" s="4"/>
      <c r="E541" s="4"/>
      <c r="F541" s="4"/>
      <c r="G541" s="55">
        <f t="shared" si="377"/>
        <v>-1.1208741258741391E-2</v>
      </c>
      <c r="H541" s="26"/>
      <c r="I541" s="25">
        <f>'Randament Mammo'!$I$18-4.5</f>
        <v>61.5</v>
      </c>
      <c r="J541" s="26"/>
      <c r="K541" s="25">
        <f t="shared" si="404"/>
        <v>0</v>
      </c>
      <c r="L541" s="25" t="e">
        <f>VLOOKUP(E541,'Tabele aux MGD'!B531:F541,IF(_CTF="Mo/Mo",2,IF(_CTF="Mo/Rh",3,IF(_CTF="Rh/Rh",4,5))),0)</f>
        <v>#N/A</v>
      </c>
      <c r="M541" s="25" t="e">
        <f t="shared" si="378"/>
        <v>#N/A</v>
      </c>
      <c r="N541" s="25" t="e">
        <f t="shared" si="379"/>
        <v>#N/A</v>
      </c>
      <c r="O541" s="25" t="e">
        <f t="shared" si="380"/>
        <v>#N/A</v>
      </c>
      <c r="P541" s="25" t="e">
        <f t="shared" si="381"/>
        <v>#N/A</v>
      </c>
      <c r="Q541" s="25" t="e">
        <f t="shared" si="382"/>
        <v>#N/A</v>
      </c>
      <c r="R541" s="25" t="e">
        <f t="shared" si="383"/>
        <v>#N/A</v>
      </c>
      <c r="S541" s="25" t="e">
        <f t="shared" si="384"/>
        <v>#N/A</v>
      </c>
      <c r="T541" s="25" t="e">
        <f t="shared" si="385"/>
        <v>#N/A</v>
      </c>
      <c r="U541" s="25" t="e">
        <f t="shared" si="405"/>
        <v>#VALUE!</v>
      </c>
      <c r="V541" s="25" t="e">
        <f t="shared" si="406"/>
        <v>#VALUE!</v>
      </c>
      <c r="W541" s="25" t="e">
        <f t="shared" si="407"/>
        <v>#VALUE!</v>
      </c>
      <c r="X541" s="26"/>
      <c r="Y541" s="85" t="e">
        <f t="shared" si="386"/>
        <v>#N/A</v>
      </c>
      <c r="Z541" s="85" t="e">
        <f t="shared" si="387"/>
        <v>#N/A</v>
      </c>
      <c r="AA541" s="85" t="e">
        <f t="shared" si="388"/>
        <v>#N/A</v>
      </c>
      <c r="AB541" s="85" t="e">
        <f t="shared" si="389"/>
        <v>#N/A</v>
      </c>
      <c r="AC541" s="85" t="e">
        <f t="shared" si="390"/>
        <v>#N/A</v>
      </c>
      <c r="AD541" s="85" t="e">
        <f t="shared" si="391"/>
        <v>#N/A</v>
      </c>
      <c r="AE541" s="85" t="e">
        <f t="shared" si="392"/>
        <v>#N/A</v>
      </c>
      <c r="AF541" s="85" t="e">
        <f t="shared" si="393"/>
        <v>#N/A</v>
      </c>
      <c r="AG541" s="85" t="e">
        <f t="shared" si="394"/>
        <v>#N/A</v>
      </c>
      <c r="AH541" s="85" t="e">
        <f t="shared" si="395"/>
        <v>#N/A</v>
      </c>
      <c r="AI541" s="85" t="e">
        <f t="shared" si="396"/>
        <v>#N/A</v>
      </c>
      <c r="AJ541" s="85" t="e">
        <f t="shared" si="397"/>
        <v>#N/A</v>
      </c>
      <c r="AK541" s="85" t="e">
        <f t="shared" si="408"/>
        <v>#VALUE!</v>
      </c>
      <c r="AL541" s="85" t="e">
        <f t="shared" si="409"/>
        <v>#VALUE!</v>
      </c>
      <c r="AM541" s="85" t="e">
        <f t="shared" si="410"/>
        <v>#VALUE!</v>
      </c>
      <c r="AN541" s="85" t="e">
        <f t="shared" si="411"/>
        <v>#N/A</v>
      </c>
      <c r="AO541" s="85" t="e">
        <f t="shared" si="398"/>
        <v>#N/A</v>
      </c>
      <c r="AP541" s="85" t="e">
        <f t="shared" si="399"/>
        <v>#N/A</v>
      </c>
      <c r="AQ541" s="85" t="e">
        <f t="shared" si="400"/>
        <v>#N/A</v>
      </c>
      <c r="AR541" s="85" t="e">
        <f t="shared" si="401"/>
        <v>#N/A</v>
      </c>
      <c r="AS541" s="85" t="e">
        <f t="shared" si="402"/>
        <v>#N/A</v>
      </c>
      <c r="AT541" s="85" t="e">
        <f t="shared" si="403"/>
        <v>#N/A</v>
      </c>
      <c r="AU541" s="85" t="e">
        <f t="shared" si="412"/>
        <v>#VALUE!</v>
      </c>
      <c r="AV541" s="85" t="e">
        <f t="shared" si="413"/>
        <v>#VALUE!</v>
      </c>
      <c r="AW541" s="85" t="e">
        <f t="shared" si="414"/>
        <v>#VALUE!</v>
      </c>
      <c r="AX541" s="25" t="e">
        <f t="shared" si="415"/>
        <v>#VALUE!</v>
      </c>
      <c r="AY541" s="25">
        <f t="shared" si="376"/>
        <v>1.0169999999999999</v>
      </c>
      <c r="AZ541" s="55" t="e">
        <f t="shared" si="416"/>
        <v>#DIV/0!</v>
      </c>
    </row>
    <row r="542" spans="3:52">
      <c r="C542" s="4"/>
      <c r="D542" s="4"/>
      <c r="E542" s="4"/>
      <c r="F542" s="4"/>
      <c r="G542" s="55">
        <f t="shared" si="377"/>
        <v>-1.1208741258741391E-2</v>
      </c>
      <c r="H542" s="26"/>
      <c r="I542" s="25">
        <f>'Randament Mammo'!$I$18-4.5</f>
        <v>61.5</v>
      </c>
      <c r="J542" s="26"/>
      <c r="K542" s="25">
        <f t="shared" si="404"/>
        <v>0</v>
      </c>
      <c r="L542" s="25" t="e">
        <f>VLOOKUP(E542,'Tabele aux MGD'!B532:F542,IF(_CTF="Mo/Mo",2,IF(_CTF="Mo/Rh",3,IF(_CTF="Rh/Rh",4,5))),0)</f>
        <v>#N/A</v>
      </c>
      <c r="M542" s="25" t="e">
        <f t="shared" si="378"/>
        <v>#N/A</v>
      </c>
      <c r="N542" s="25" t="e">
        <f t="shared" si="379"/>
        <v>#N/A</v>
      </c>
      <c r="O542" s="25" t="e">
        <f t="shared" si="380"/>
        <v>#N/A</v>
      </c>
      <c r="P542" s="25" t="e">
        <f t="shared" si="381"/>
        <v>#N/A</v>
      </c>
      <c r="Q542" s="25" t="e">
        <f t="shared" si="382"/>
        <v>#N/A</v>
      </c>
      <c r="R542" s="25" t="e">
        <f t="shared" si="383"/>
        <v>#N/A</v>
      </c>
      <c r="S542" s="25" t="e">
        <f t="shared" si="384"/>
        <v>#N/A</v>
      </c>
      <c r="T542" s="25" t="e">
        <f t="shared" si="385"/>
        <v>#N/A</v>
      </c>
      <c r="U542" s="25" t="e">
        <f t="shared" si="405"/>
        <v>#VALUE!</v>
      </c>
      <c r="V542" s="25" t="e">
        <f t="shared" si="406"/>
        <v>#VALUE!</v>
      </c>
      <c r="W542" s="25" t="e">
        <f t="shared" si="407"/>
        <v>#VALUE!</v>
      </c>
      <c r="X542" s="26"/>
      <c r="Y542" s="85" t="e">
        <f t="shared" si="386"/>
        <v>#N/A</v>
      </c>
      <c r="Z542" s="85" t="e">
        <f t="shared" si="387"/>
        <v>#N/A</v>
      </c>
      <c r="AA542" s="85" t="e">
        <f t="shared" si="388"/>
        <v>#N/A</v>
      </c>
      <c r="AB542" s="85" t="e">
        <f t="shared" si="389"/>
        <v>#N/A</v>
      </c>
      <c r="AC542" s="85" t="e">
        <f t="shared" si="390"/>
        <v>#N/A</v>
      </c>
      <c r="AD542" s="85" t="e">
        <f t="shared" si="391"/>
        <v>#N/A</v>
      </c>
      <c r="AE542" s="85" t="e">
        <f t="shared" si="392"/>
        <v>#N/A</v>
      </c>
      <c r="AF542" s="85" t="e">
        <f t="shared" si="393"/>
        <v>#N/A</v>
      </c>
      <c r="AG542" s="85" t="e">
        <f t="shared" si="394"/>
        <v>#N/A</v>
      </c>
      <c r="AH542" s="85" t="e">
        <f t="shared" si="395"/>
        <v>#N/A</v>
      </c>
      <c r="AI542" s="85" t="e">
        <f t="shared" si="396"/>
        <v>#N/A</v>
      </c>
      <c r="AJ542" s="85" t="e">
        <f t="shared" si="397"/>
        <v>#N/A</v>
      </c>
      <c r="AK542" s="85" t="e">
        <f t="shared" si="408"/>
        <v>#VALUE!</v>
      </c>
      <c r="AL542" s="85" t="e">
        <f t="shared" si="409"/>
        <v>#VALUE!</v>
      </c>
      <c r="AM542" s="85" t="e">
        <f t="shared" si="410"/>
        <v>#VALUE!</v>
      </c>
      <c r="AN542" s="85" t="e">
        <f t="shared" si="411"/>
        <v>#N/A</v>
      </c>
      <c r="AO542" s="85" t="e">
        <f t="shared" si="398"/>
        <v>#N/A</v>
      </c>
      <c r="AP542" s="85" t="e">
        <f t="shared" si="399"/>
        <v>#N/A</v>
      </c>
      <c r="AQ542" s="85" t="e">
        <f t="shared" si="400"/>
        <v>#N/A</v>
      </c>
      <c r="AR542" s="85" t="e">
        <f t="shared" si="401"/>
        <v>#N/A</v>
      </c>
      <c r="AS542" s="85" t="e">
        <f t="shared" si="402"/>
        <v>#N/A</v>
      </c>
      <c r="AT542" s="85" t="e">
        <f t="shared" si="403"/>
        <v>#N/A</v>
      </c>
      <c r="AU542" s="85" t="e">
        <f t="shared" si="412"/>
        <v>#VALUE!</v>
      </c>
      <c r="AV542" s="85" t="e">
        <f t="shared" si="413"/>
        <v>#VALUE!</v>
      </c>
      <c r="AW542" s="85" t="e">
        <f t="shared" si="414"/>
        <v>#VALUE!</v>
      </c>
      <c r="AX542" s="25" t="e">
        <f t="shared" si="415"/>
        <v>#VALUE!</v>
      </c>
      <c r="AY542" s="25">
        <f t="shared" si="376"/>
        <v>1.0169999999999999</v>
      </c>
      <c r="AZ542" s="55" t="e">
        <f t="shared" si="416"/>
        <v>#DIV/0!</v>
      </c>
    </row>
    <row r="543" spans="3:52">
      <c r="C543" s="4"/>
      <c r="D543" s="4"/>
      <c r="E543" s="4"/>
      <c r="F543" s="4"/>
      <c r="G543" s="55">
        <f t="shared" si="377"/>
        <v>-1.1208741258741391E-2</v>
      </c>
      <c r="H543" s="26"/>
      <c r="I543" s="25">
        <f>'Randament Mammo'!$I$18-4.5</f>
        <v>61.5</v>
      </c>
      <c r="J543" s="26"/>
      <c r="K543" s="25">
        <f t="shared" si="404"/>
        <v>0</v>
      </c>
      <c r="L543" s="25" t="e">
        <f>VLOOKUP(E543,'Tabele aux MGD'!B533:F543,IF(_CTF="Mo/Mo",2,IF(_CTF="Mo/Rh",3,IF(_CTF="Rh/Rh",4,5))),0)</f>
        <v>#N/A</v>
      </c>
      <c r="M543" s="25" t="e">
        <f t="shared" si="378"/>
        <v>#N/A</v>
      </c>
      <c r="N543" s="25" t="e">
        <f t="shared" si="379"/>
        <v>#N/A</v>
      </c>
      <c r="O543" s="25" t="e">
        <f t="shared" si="380"/>
        <v>#N/A</v>
      </c>
      <c r="P543" s="25" t="e">
        <f t="shared" si="381"/>
        <v>#N/A</v>
      </c>
      <c r="Q543" s="25" t="e">
        <f t="shared" si="382"/>
        <v>#N/A</v>
      </c>
      <c r="R543" s="25" t="e">
        <f t="shared" si="383"/>
        <v>#N/A</v>
      </c>
      <c r="S543" s="25" t="e">
        <f t="shared" si="384"/>
        <v>#N/A</v>
      </c>
      <c r="T543" s="25" t="e">
        <f t="shared" si="385"/>
        <v>#N/A</v>
      </c>
      <c r="U543" s="25" t="e">
        <f t="shared" si="405"/>
        <v>#VALUE!</v>
      </c>
      <c r="V543" s="25" t="e">
        <f t="shared" si="406"/>
        <v>#VALUE!</v>
      </c>
      <c r="W543" s="25" t="e">
        <f t="shared" si="407"/>
        <v>#VALUE!</v>
      </c>
      <c r="X543" s="26"/>
      <c r="Y543" s="85" t="e">
        <f t="shared" si="386"/>
        <v>#N/A</v>
      </c>
      <c r="Z543" s="85" t="e">
        <f t="shared" si="387"/>
        <v>#N/A</v>
      </c>
      <c r="AA543" s="85" t="e">
        <f t="shared" si="388"/>
        <v>#N/A</v>
      </c>
      <c r="AB543" s="85" t="e">
        <f t="shared" si="389"/>
        <v>#N/A</v>
      </c>
      <c r="AC543" s="85" t="e">
        <f t="shared" si="390"/>
        <v>#N/A</v>
      </c>
      <c r="AD543" s="85" t="e">
        <f t="shared" si="391"/>
        <v>#N/A</v>
      </c>
      <c r="AE543" s="85" t="e">
        <f t="shared" si="392"/>
        <v>#N/A</v>
      </c>
      <c r="AF543" s="85" t="e">
        <f t="shared" si="393"/>
        <v>#N/A</v>
      </c>
      <c r="AG543" s="85" t="e">
        <f t="shared" si="394"/>
        <v>#N/A</v>
      </c>
      <c r="AH543" s="85" t="e">
        <f t="shared" si="395"/>
        <v>#N/A</v>
      </c>
      <c r="AI543" s="85" t="e">
        <f t="shared" si="396"/>
        <v>#N/A</v>
      </c>
      <c r="AJ543" s="85" t="e">
        <f t="shared" si="397"/>
        <v>#N/A</v>
      </c>
      <c r="AK543" s="85" t="e">
        <f t="shared" si="408"/>
        <v>#VALUE!</v>
      </c>
      <c r="AL543" s="85" t="e">
        <f t="shared" si="409"/>
        <v>#VALUE!</v>
      </c>
      <c r="AM543" s="85" t="e">
        <f t="shared" si="410"/>
        <v>#VALUE!</v>
      </c>
      <c r="AN543" s="85" t="e">
        <f t="shared" si="411"/>
        <v>#N/A</v>
      </c>
      <c r="AO543" s="85" t="e">
        <f t="shared" si="398"/>
        <v>#N/A</v>
      </c>
      <c r="AP543" s="85" t="e">
        <f t="shared" si="399"/>
        <v>#N/A</v>
      </c>
      <c r="AQ543" s="85" t="e">
        <f t="shared" si="400"/>
        <v>#N/A</v>
      </c>
      <c r="AR543" s="85" t="e">
        <f t="shared" si="401"/>
        <v>#N/A</v>
      </c>
      <c r="AS543" s="85" t="e">
        <f t="shared" si="402"/>
        <v>#N/A</v>
      </c>
      <c r="AT543" s="85" t="e">
        <f t="shared" si="403"/>
        <v>#N/A</v>
      </c>
      <c r="AU543" s="85" t="e">
        <f t="shared" si="412"/>
        <v>#VALUE!</v>
      </c>
      <c r="AV543" s="85" t="e">
        <f t="shared" si="413"/>
        <v>#VALUE!</v>
      </c>
      <c r="AW543" s="85" t="e">
        <f t="shared" si="414"/>
        <v>#VALUE!</v>
      </c>
      <c r="AX543" s="25" t="e">
        <f t="shared" si="415"/>
        <v>#VALUE!</v>
      </c>
      <c r="AY543" s="25">
        <f t="shared" si="376"/>
        <v>1.0169999999999999</v>
      </c>
      <c r="AZ543" s="55" t="e">
        <f t="shared" si="416"/>
        <v>#DIV/0!</v>
      </c>
    </row>
    <row r="544" spans="3:52">
      <c r="C544" s="4"/>
      <c r="D544" s="4"/>
      <c r="E544" s="4"/>
      <c r="F544" s="4"/>
      <c r="G544" s="55">
        <f t="shared" si="377"/>
        <v>-1.1208741258741391E-2</v>
      </c>
      <c r="H544" s="26"/>
      <c r="I544" s="25">
        <f>'Randament Mammo'!$I$18-4.5</f>
        <v>61.5</v>
      </c>
      <c r="J544" s="26"/>
      <c r="K544" s="25">
        <f t="shared" si="404"/>
        <v>0</v>
      </c>
      <c r="L544" s="25" t="e">
        <f>VLOOKUP(E544,'Tabele aux MGD'!B534:F544,IF(_CTF="Mo/Mo",2,IF(_CTF="Mo/Rh",3,IF(_CTF="Rh/Rh",4,5))),0)</f>
        <v>#N/A</v>
      </c>
      <c r="M544" s="25" t="e">
        <f t="shared" si="378"/>
        <v>#N/A</v>
      </c>
      <c r="N544" s="25" t="e">
        <f t="shared" si="379"/>
        <v>#N/A</v>
      </c>
      <c r="O544" s="25" t="e">
        <f t="shared" si="380"/>
        <v>#N/A</v>
      </c>
      <c r="P544" s="25" t="e">
        <f t="shared" si="381"/>
        <v>#N/A</v>
      </c>
      <c r="Q544" s="25" t="e">
        <f t="shared" si="382"/>
        <v>#N/A</v>
      </c>
      <c r="R544" s="25" t="e">
        <f t="shared" si="383"/>
        <v>#N/A</v>
      </c>
      <c r="S544" s="25" t="e">
        <f t="shared" si="384"/>
        <v>#N/A</v>
      </c>
      <c r="T544" s="25" t="e">
        <f t="shared" si="385"/>
        <v>#N/A</v>
      </c>
      <c r="U544" s="25" t="e">
        <f t="shared" si="405"/>
        <v>#VALUE!</v>
      </c>
      <c r="V544" s="25" t="e">
        <f t="shared" si="406"/>
        <v>#VALUE!</v>
      </c>
      <c r="W544" s="25" t="e">
        <f t="shared" si="407"/>
        <v>#VALUE!</v>
      </c>
      <c r="X544" s="26"/>
      <c r="Y544" s="85" t="e">
        <f t="shared" si="386"/>
        <v>#N/A</v>
      </c>
      <c r="Z544" s="85" t="e">
        <f t="shared" si="387"/>
        <v>#N/A</v>
      </c>
      <c r="AA544" s="85" t="e">
        <f t="shared" si="388"/>
        <v>#N/A</v>
      </c>
      <c r="AB544" s="85" t="e">
        <f t="shared" si="389"/>
        <v>#N/A</v>
      </c>
      <c r="AC544" s="85" t="e">
        <f t="shared" si="390"/>
        <v>#N/A</v>
      </c>
      <c r="AD544" s="85" t="e">
        <f t="shared" si="391"/>
        <v>#N/A</v>
      </c>
      <c r="AE544" s="85" t="e">
        <f t="shared" si="392"/>
        <v>#N/A</v>
      </c>
      <c r="AF544" s="85" t="e">
        <f t="shared" si="393"/>
        <v>#N/A</v>
      </c>
      <c r="AG544" s="85" t="e">
        <f t="shared" si="394"/>
        <v>#N/A</v>
      </c>
      <c r="AH544" s="85" t="e">
        <f t="shared" si="395"/>
        <v>#N/A</v>
      </c>
      <c r="AI544" s="85" t="e">
        <f t="shared" si="396"/>
        <v>#N/A</v>
      </c>
      <c r="AJ544" s="85" t="e">
        <f t="shared" si="397"/>
        <v>#N/A</v>
      </c>
      <c r="AK544" s="85" t="e">
        <f t="shared" si="408"/>
        <v>#VALUE!</v>
      </c>
      <c r="AL544" s="85" t="e">
        <f t="shared" si="409"/>
        <v>#VALUE!</v>
      </c>
      <c r="AM544" s="85" t="e">
        <f t="shared" si="410"/>
        <v>#VALUE!</v>
      </c>
      <c r="AN544" s="85" t="e">
        <f t="shared" si="411"/>
        <v>#N/A</v>
      </c>
      <c r="AO544" s="85" t="e">
        <f t="shared" si="398"/>
        <v>#N/A</v>
      </c>
      <c r="AP544" s="85" t="e">
        <f t="shared" si="399"/>
        <v>#N/A</v>
      </c>
      <c r="AQ544" s="85" t="e">
        <f t="shared" si="400"/>
        <v>#N/A</v>
      </c>
      <c r="AR544" s="85" t="e">
        <f t="shared" si="401"/>
        <v>#N/A</v>
      </c>
      <c r="AS544" s="85" t="e">
        <f t="shared" si="402"/>
        <v>#N/A</v>
      </c>
      <c r="AT544" s="85" t="e">
        <f t="shared" si="403"/>
        <v>#N/A</v>
      </c>
      <c r="AU544" s="85" t="e">
        <f t="shared" si="412"/>
        <v>#VALUE!</v>
      </c>
      <c r="AV544" s="85" t="e">
        <f t="shared" si="413"/>
        <v>#VALUE!</v>
      </c>
      <c r="AW544" s="85" t="e">
        <f t="shared" si="414"/>
        <v>#VALUE!</v>
      </c>
      <c r="AX544" s="25" t="e">
        <f t="shared" si="415"/>
        <v>#VALUE!</v>
      </c>
      <c r="AY544" s="25">
        <f t="shared" si="376"/>
        <v>1.0169999999999999</v>
      </c>
      <c r="AZ544" s="55" t="e">
        <f t="shared" si="416"/>
        <v>#DIV/0!</v>
      </c>
    </row>
    <row r="545" spans="3:52">
      <c r="C545" s="4"/>
      <c r="D545" s="4"/>
      <c r="E545" s="4"/>
      <c r="F545" s="4"/>
      <c r="G545" s="55">
        <f t="shared" si="377"/>
        <v>-1.1208741258741391E-2</v>
      </c>
      <c r="H545" s="26"/>
      <c r="I545" s="25">
        <f>'Randament Mammo'!$I$18-4.5</f>
        <v>61.5</v>
      </c>
      <c r="J545" s="26"/>
      <c r="K545" s="25">
        <f t="shared" si="404"/>
        <v>0</v>
      </c>
      <c r="L545" s="25" t="e">
        <f>VLOOKUP(E545,'Tabele aux MGD'!B535:F545,IF(_CTF="Mo/Mo",2,IF(_CTF="Mo/Rh",3,IF(_CTF="Rh/Rh",4,5))),0)</f>
        <v>#N/A</v>
      </c>
      <c r="M545" s="25" t="e">
        <f t="shared" si="378"/>
        <v>#N/A</v>
      </c>
      <c r="N545" s="25" t="e">
        <f t="shared" si="379"/>
        <v>#N/A</v>
      </c>
      <c r="O545" s="25" t="e">
        <f t="shared" si="380"/>
        <v>#N/A</v>
      </c>
      <c r="P545" s="25" t="e">
        <f t="shared" si="381"/>
        <v>#N/A</v>
      </c>
      <c r="Q545" s="25" t="e">
        <f t="shared" si="382"/>
        <v>#N/A</v>
      </c>
      <c r="R545" s="25" t="e">
        <f t="shared" si="383"/>
        <v>#N/A</v>
      </c>
      <c r="S545" s="25" t="e">
        <f t="shared" si="384"/>
        <v>#N/A</v>
      </c>
      <c r="T545" s="25" t="e">
        <f t="shared" si="385"/>
        <v>#N/A</v>
      </c>
      <c r="U545" s="25" t="e">
        <f t="shared" si="405"/>
        <v>#VALUE!</v>
      </c>
      <c r="V545" s="25" t="e">
        <f t="shared" si="406"/>
        <v>#VALUE!</v>
      </c>
      <c r="W545" s="25" t="e">
        <f t="shared" si="407"/>
        <v>#VALUE!</v>
      </c>
      <c r="X545" s="26"/>
      <c r="Y545" s="85" t="e">
        <f t="shared" si="386"/>
        <v>#N/A</v>
      </c>
      <c r="Z545" s="85" t="e">
        <f t="shared" si="387"/>
        <v>#N/A</v>
      </c>
      <c r="AA545" s="85" t="e">
        <f t="shared" si="388"/>
        <v>#N/A</v>
      </c>
      <c r="AB545" s="85" t="e">
        <f t="shared" si="389"/>
        <v>#N/A</v>
      </c>
      <c r="AC545" s="85" t="e">
        <f t="shared" si="390"/>
        <v>#N/A</v>
      </c>
      <c r="AD545" s="85" t="e">
        <f t="shared" si="391"/>
        <v>#N/A</v>
      </c>
      <c r="AE545" s="85" t="e">
        <f t="shared" si="392"/>
        <v>#N/A</v>
      </c>
      <c r="AF545" s="85" t="e">
        <f t="shared" si="393"/>
        <v>#N/A</v>
      </c>
      <c r="AG545" s="85" t="e">
        <f t="shared" si="394"/>
        <v>#N/A</v>
      </c>
      <c r="AH545" s="85" t="e">
        <f t="shared" si="395"/>
        <v>#N/A</v>
      </c>
      <c r="AI545" s="85" t="e">
        <f t="shared" si="396"/>
        <v>#N/A</v>
      </c>
      <c r="AJ545" s="85" t="e">
        <f t="shared" si="397"/>
        <v>#N/A</v>
      </c>
      <c r="AK545" s="85" t="e">
        <f t="shared" si="408"/>
        <v>#VALUE!</v>
      </c>
      <c r="AL545" s="85" t="e">
        <f t="shared" si="409"/>
        <v>#VALUE!</v>
      </c>
      <c r="AM545" s="85" t="e">
        <f t="shared" si="410"/>
        <v>#VALUE!</v>
      </c>
      <c r="AN545" s="85" t="e">
        <f t="shared" si="411"/>
        <v>#N/A</v>
      </c>
      <c r="AO545" s="85" t="e">
        <f t="shared" si="398"/>
        <v>#N/A</v>
      </c>
      <c r="AP545" s="85" t="e">
        <f t="shared" si="399"/>
        <v>#N/A</v>
      </c>
      <c r="AQ545" s="85" t="e">
        <f t="shared" si="400"/>
        <v>#N/A</v>
      </c>
      <c r="AR545" s="85" t="e">
        <f t="shared" si="401"/>
        <v>#N/A</v>
      </c>
      <c r="AS545" s="85" t="e">
        <f t="shared" si="402"/>
        <v>#N/A</v>
      </c>
      <c r="AT545" s="85" t="e">
        <f t="shared" si="403"/>
        <v>#N/A</v>
      </c>
      <c r="AU545" s="85" t="e">
        <f t="shared" si="412"/>
        <v>#VALUE!</v>
      </c>
      <c r="AV545" s="85" t="e">
        <f t="shared" si="413"/>
        <v>#VALUE!</v>
      </c>
      <c r="AW545" s="85" t="e">
        <f t="shared" si="414"/>
        <v>#VALUE!</v>
      </c>
      <c r="AX545" s="25" t="e">
        <f t="shared" si="415"/>
        <v>#VALUE!</v>
      </c>
      <c r="AY545" s="25">
        <f t="shared" si="376"/>
        <v>1.0169999999999999</v>
      </c>
      <c r="AZ545" s="55" t="e">
        <f t="shared" si="416"/>
        <v>#DIV/0!</v>
      </c>
    </row>
    <row r="546" spans="3:52">
      <c r="C546" s="4"/>
      <c r="D546" s="4"/>
      <c r="E546" s="4"/>
      <c r="F546" s="4"/>
      <c r="G546" s="55">
        <f t="shared" si="377"/>
        <v>-1.1208741258741391E-2</v>
      </c>
      <c r="H546" s="26"/>
      <c r="I546" s="25">
        <f>'Randament Mammo'!$I$18-4.5</f>
        <v>61.5</v>
      </c>
      <c r="J546" s="26"/>
      <c r="K546" s="25">
        <f t="shared" si="404"/>
        <v>0</v>
      </c>
      <c r="L546" s="25" t="e">
        <f>VLOOKUP(E546,'Tabele aux MGD'!B536:F546,IF(_CTF="Mo/Mo",2,IF(_CTF="Mo/Rh",3,IF(_CTF="Rh/Rh",4,5))),0)</f>
        <v>#N/A</v>
      </c>
      <c r="M546" s="25" t="e">
        <f t="shared" si="378"/>
        <v>#N/A</v>
      </c>
      <c r="N546" s="25" t="e">
        <f t="shared" si="379"/>
        <v>#N/A</v>
      </c>
      <c r="O546" s="25" t="e">
        <f t="shared" si="380"/>
        <v>#N/A</v>
      </c>
      <c r="P546" s="25" t="e">
        <f t="shared" si="381"/>
        <v>#N/A</v>
      </c>
      <c r="Q546" s="25" t="e">
        <f t="shared" si="382"/>
        <v>#N/A</v>
      </c>
      <c r="R546" s="25" t="e">
        <f t="shared" si="383"/>
        <v>#N/A</v>
      </c>
      <c r="S546" s="25" t="e">
        <f t="shared" si="384"/>
        <v>#N/A</v>
      </c>
      <c r="T546" s="25" t="e">
        <f t="shared" si="385"/>
        <v>#N/A</v>
      </c>
      <c r="U546" s="25" t="e">
        <f t="shared" si="405"/>
        <v>#VALUE!</v>
      </c>
      <c r="V546" s="25" t="e">
        <f t="shared" si="406"/>
        <v>#VALUE!</v>
      </c>
      <c r="W546" s="25" t="e">
        <f t="shared" si="407"/>
        <v>#VALUE!</v>
      </c>
      <c r="X546" s="26"/>
      <c r="Y546" s="85" t="e">
        <f t="shared" si="386"/>
        <v>#N/A</v>
      </c>
      <c r="Z546" s="85" t="e">
        <f t="shared" si="387"/>
        <v>#N/A</v>
      </c>
      <c r="AA546" s="85" t="e">
        <f t="shared" si="388"/>
        <v>#N/A</v>
      </c>
      <c r="AB546" s="85" t="e">
        <f t="shared" si="389"/>
        <v>#N/A</v>
      </c>
      <c r="AC546" s="85" t="e">
        <f t="shared" si="390"/>
        <v>#N/A</v>
      </c>
      <c r="AD546" s="85" t="e">
        <f t="shared" si="391"/>
        <v>#N/A</v>
      </c>
      <c r="AE546" s="85" t="e">
        <f t="shared" si="392"/>
        <v>#N/A</v>
      </c>
      <c r="AF546" s="85" t="e">
        <f t="shared" si="393"/>
        <v>#N/A</v>
      </c>
      <c r="AG546" s="85" t="e">
        <f t="shared" si="394"/>
        <v>#N/A</v>
      </c>
      <c r="AH546" s="85" t="e">
        <f t="shared" si="395"/>
        <v>#N/A</v>
      </c>
      <c r="AI546" s="85" t="e">
        <f t="shared" si="396"/>
        <v>#N/A</v>
      </c>
      <c r="AJ546" s="85" t="e">
        <f t="shared" si="397"/>
        <v>#N/A</v>
      </c>
      <c r="AK546" s="85" t="e">
        <f t="shared" si="408"/>
        <v>#VALUE!</v>
      </c>
      <c r="AL546" s="85" t="e">
        <f t="shared" si="409"/>
        <v>#VALUE!</v>
      </c>
      <c r="AM546" s="85" t="e">
        <f t="shared" si="410"/>
        <v>#VALUE!</v>
      </c>
      <c r="AN546" s="85" t="e">
        <f t="shared" si="411"/>
        <v>#N/A</v>
      </c>
      <c r="AO546" s="85" t="e">
        <f t="shared" si="398"/>
        <v>#N/A</v>
      </c>
      <c r="AP546" s="85" t="e">
        <f t="shared" si="399"/>
        <v>#N/A</v>
      </c>
      <c r="AQ546" s="85" t="e">
        <f t="shared" si="400"/>
        <v>#N/A</v>
      </c>
      <c r="AR546" s="85" t="e">
        <f t="shared" si="401"/>
        <v>#N/A</v>
      </c>
      <c r="AS546" s="85" t="e">
        <f t="shared" si="402"/>
        <v>#N/A</v>
      </c>
      <c r="AT546" s="85" t="e">
        <f t="shared" si="403"/>
        <v>#N/A</v>
      </c>
      <c r="AU546" s="85" t="e">
        <f t="shared" si="412"/>
        <v>#VALUE!</v>
      </c>
      <c r="AV546" s="85" t="e">
        <f t="shared" si="413"/>
        <v>#VALUE!</v>
      </c>
      <c r="AW546" s="85" t="e">
        <f t="shared" si="414"/>
        <v>#VALUE!</v>
      </c>
      <c r="AX546" s="25" t="e">
        <f t="shared" si="415"/>
        <v>#VALUE!</v>
      </c>
      <c r="AY546" s="25">
        <f t="shared" si="376"/>
        <v>1.0169999999999999</v>
      </c>
      <c r="AZ546" s="55" t="e">
        <f t="shared" si="416"/>
        <v>#DIV/0!</v>
      </c>
    </row>
    <row r="547" spans="3:52">
      <c r="C547" s="4"/>
      <c r="D547" s="4"/>
      <c r="E547" s="4"/>
      <c r="F547" s="4"/>
      <c r="G547" s="55">
        <f t="shared" si="377"/>
        <v>-1.1208741258741391E-2</v>
      </c>
      <c r="H547" s="26"/>
      <c r="I547" s="25">
        <f>'Randament Mammo'!$I$18-4.5</f>
        <v>61.5</v>
      </c>
      <c r="J547" s="26"/>
      <c r="K547" s="25">
        <f t="shared" si="404"/>
        <v>0</v>
      </c>
      <c r="L547" s="25" t="e">
        <f>VLOOKUP(E547,'Tabele aux MGD'!B537:F547,IF(_CTF="Mo/Mo",2,IF(_CTF="Mo/Rh",3,IF(_CTF="Rh/Rh",4,5))),0)</f>
        <v>#N/A</v>
      </c>
      <c r="M547" s="25" t="e">
        <f t="shared" si="378"/>
        <v>#N/A</v>
      </c>
      <c r="N547" s="25" t="e">
        <f t="shared" si="379"/>
        <v>#N/A</v>
      </c>
      <c r="O547" s="25" t="e">
        <f t="shared" si="380"/>
        <v>#N/A</v>
      </c>
      <c r="P547" s="25" t="e">
        <f t="shared" si="381"/>
        <v>#N/A</v>
      </c>
      <c r="Q547" s="25" t="e">
        <f t="shared" si="382"/>
        <v>#N/A</v>
      </c>
      <c r="R547" s="25" t="e">
        <f t="shared" si="383"/>
        <v>#N/A</v>
      </c>
      <c r="S547" s="25" t="e">
        <f t="shared" si="384"/>
        <v>#N/A</v>
      </c>
      <c r="T547" s="25" t="e">
        <f t="shared" si="385"/>
        <v>#N/A</v>
      </c>
      <c r="U547" s="25" t="e">
        <f t="shared" si="405"/>
        <v>#VALUE!</v>
      </c>
      <c r="V547" s="25" t="e">
        <f t="shared" si="406"/>
        <v>#VALUE!</v>
      </c>
      <c r="W547" s="25" t="e">
        <f t="shared" si="407"/>
        <v>#VALUE!</v>
      </c>
      <c r="X547" s="26"/>
      <c r="Y547" s="85" t="e">
        <f t="shared" si="386"/>
        <v>#N/A</v>
      </c>
      <c r="Z547" s="85" t="e">
        <f t="shared" si="387"/>
        <v>#N/A</v>
      </c>
      <c r="AA547" s="85" t="e">
        <f t="shared" si="388"/>
        <v>#N/A</v>
      </c>
      <c r="AB547" s="85" t="e">
        <f t="shared" si="389"/>
        <v>#N/A</v>
      </c>
      <c r="AC547" s="85" t="e">
        <f t="shared" si="390"/>
        <v>#N/A</v>
      </c>
      <c r="AD547" s="85" t="e">
        <f t="shared" si="391"/>
        <v>#N/A</v>
      </c>
      <c r="AE547" s="85" t="e">
        <f t="shared" si="392"/>
        <v>#N/A</v>
      </c>
      <c r="AF547" s="85" t="e">
        <f t="shared" si="393"/>
        <v>#N/A</v>
      </c>
      <c r="AG547" s="85" t="e">
        <f t="shared" si="394"/>
        <v>#N/A</v>
      </c>
      <c r="AH547" s="85" t="e">
        <f t="shared" si="395"/>
        <v>#N/A</v>
      </c>
      <c r="AI547" s="85" t="e">
        <f t="shared" si="396"/>
        <v>#N/A</v>
      </c>
      <c r="AJ547" s="85" t="e">
        <f t="shared" si="397"/>
        <v>#N/A</v>
      </c>
      <c r="AK547" s="85" t="e">
        <f t="shared" si="408"/>
        <v>#VALUE!</v>
      </c>
      <c r="AL547" s="85" t="e">
        <f t="shared" si="409"/>
        <v>#VALUE!</v>
      </c>
      <c r="AM547" s="85" t="e">
        <f t="shared" si="410"/>
        <v>#VALUE!</v>
      </c>
      <c r="AN547" s="85" t="e">
        <f t="shared" si="411"/>
        <v>#N/A</v>
      </c>
      <c r="AO547" s="85" t="e">
        <f t="shared" si="398"/>
        <v>#N/A</v>
      </c>
      <c r="AP547" s="85" t="e">
        <f t="shared" si="399"/>
        <v>#N/A</v>
      </c>
      <c r="AQ547" s="85" t="e">
        <f t="shared" si="400"/>
        <v>#N/A</v>
      </c>
      <c r="AR547" s="85" t="e">
        <f t="shared" si="401"/>
        <v>#N/A</v>
      </c>
      <c r="AS547" s="85" t="e">
        <f t="shared" si="402"/>
        <v>#N/A</v>
      </c>
      <c r="AT547" s="85" t="e">
        <f t="shared" si="403"/>
        <v>#N/A</v>
      </c>
      <c r="AU547" s="85" t="e">
        <f t="shared" si="412"/>
        <v>#VALUE!</v>
      </c>
      <c r="AV547" s="85" t="e">
        <f t="shared" si="413"/>
        <v>#VALUE!</v>
      </c>
      <c r="AW547" s="85" t="e">
        <f t="shared" si="414"/>
        <v>#VALUE!</v>
      </c>
      <c r="AX547" s="25" t="e">
        <f t="shared" si="415"/>
        <v>#VALUE!</v>
      </c>
      <c r="AY547" s="25">
        <f t="shared" si="376"/>
        <v>1.0169999999999999</v>
      </c>
      <c r="AZ547" s="55" t="e">
        <f t="shared" si="416"/>
        <v>#DIV/0!</v>
      </c>
    </row>
    <row r="548" spans="3:52">
      <c r="C548" s="4"/>
      <c r="D548" s="4"/>
      <c r="E548" s="4"/>
      <c r="F548" s="4"/>
      <c r="G548" s="55">
        <f t="shared" si="377"/>
        <v>-1.1208741258741391E-2</v>
      </c>
      <c r="H548" s="26"/>
      <c r="I548" s="25">
        <f>'Randament Mammo'!$I$18-4.5</f>
        <v>61.5</v>
      </c>
      <c r="J548" s="26"/>
      <c r="K548" s="25">
        <f t="shared" si="404"/>
        <v>0</v>
      </c>
      <c r="L548" s="25" t="e">
        <f>VLOOKUP(E548,'Tabele aux MGD'!B538:F548,IF(_CTF="Mo/Mo",2,IF(_CTF="Mo/Rh",3,IF(_CTF="Rh/Rh",4,5))),0)</f>
        <v>#N/A</v>
      </c>
      <c r="M548" s="25" t="e">
        <f t="shared" si="378"/>
        <v>#N/A</v>
      </c>
      <c r="N548" s="25" t="e">
        <f t="shared" si="379"/>
        <v>#N/A</v>
      </c>
      <c r="O548" s="25" t="e">
        <f t="shared" si="380"/>
        <v>#N/A</v>
      </c>
      <c r="P548" s="25" t="e">
        <f t="shared" si="381"/>
        <v>#N/A</v>
      </c>
      <c r="Q548" s="25" t="e">
        <f t="shared" si="382"/>
        <v>#N/A</v>
      </c>
      <c r="R548" s="25" t="e">
        <f t="shared" si="383"/>
        <v>#N/A</v>
      </c>
      <c r="S548" s="25" t="e">
        <f t="shared" si="384"/>
        <v>#N/A</v>
      </c>
      <c r="T548" s="25" t="e">
        <f t="shared" si="385"/>
        <v>#N/A</v>
      </c>
      <c r="U548" s="25" t="e">
        <f t="shared" si="405"/>
        <v>#VALUE!</v>
      </c>
      <c r="V548" s="25" t="e">
        <f t="shared" si="406"/>
        <v>#VALUE!</v>
      </c>
      <c r="W548" s="25" t="e">
        <f t="shared" si="407"/>
        <v>#VALUE!</v>
      </c>
      <c r="X548" s="26"/>
      <c r="Y548" s="85" t="e">
        <f t="shared" si="386"/>
        <v>#N/A</v>
      </c>
      <c r="Z548" s="85" t="e">
        <f t="shared" si="387"/>
        <v>#N/A</v>
      </c>
      <c r="AA548" s="85" t="e">
        <f t="shared" si="388"/>
        <v>#N/A</v>
      </c>
      <c r="AB548" s="85" t="e">
        <f t="shared" si="389"/>
        <v>#N/A</v>
      </c>
      <c r="AC548" s="85" t="e">
        <f t="shared" si="390"/>
        <v>#N/A</v>
      </c>
      <c r="AD548" s="85" t="e">
        <f t="shared" si="391"/>
        <v>#N/A</v>
      </c>
      <c r="AE548" s="85" t="e">
        <f t="shared" si="392"/>
        <v>#N/A</v>
      </c>
      <c r="AF548" s="85" t="e">
        <f t="shared" si="393"/>
        <v>#N/A</v>
      </c>
      <c r="AG548" s="85" t="e">
        <f t="shared" si="394"/>
        <v>#N/A</v>
      </c>
      <c r="AH548" s="85" t="e">
        <f t="shared" si="395"/>
        <v>#N/A</v>
      </c>
      <c r="AI548" s="85" t="e">
        <f t="shared" si="396"/>
        <v>#N/A</v>
      </c>
      <c r="AJ548" s="85" t="e">
        <f t="shared" si="397"/>
        <v>#N/A</v>
      </c>
      <c r="AK548" s="85" t="e">
        <f t="shared" si="408"/>
        <v>#VALUE!</v>
      </c>
      <c r="AL548" s="85" t="e">
        <f t="shared" si="409"/>
        <v>#VALUE!</v>
      </c>
      <c r="AM548" s="85" t="e">
        <f t="shared" si="410"/>
        <v>#VALUE!</v>
      </c>
      <c r="AN548" s="85" t="e">
        <f t="shared" si="411"/>
        <v>#N/A</v>
      </c>
      <c r="AO548" s="85" t="e">
        <f t="shared" si="398"/>
        <v>#N/A</v>
      </c>
      <c r="AP548" s="85" t="e">
        <f t="shared" si="399"/>
        <v>#N/A</v>
      </c>
      <c r="AQ548" s="85" t="e">
        <f t="shared" si="400"/>
        <v>#N/A</v>
      </c>
      <c r="AR548" s="85" t="e">
        <f t="shared" si="401"/>
        <v>#N/A</v>
      </c>
      <c r="AS548" s="85" t="e">
        <f t="shared" si="402"/>
        <v>#N/A</v>
      </c>
      <c r="AT548" s="85" t="e">
        <f t="shared" si="403"/>
        <v>#N/A</v>
      </c>
      <c r="AU548" s="85" t="e">
        <f t="shared" si="412"/>
        <v>#VALUE!</v>
      </c>
      <c r="AV548" s="85" t="e">
        <f t="shared" si="413"/>
        <v>#VALUE!</v>
      </c>
      <c r="AW548" s="85" t="e">
        <f t="shared" si="414"/>
        <v>#VALUE!</v>
      </c>
      <c r="AX548" s="25" t="e">
        <f t="shared" si="415"/>
        <v>#VALUE!</v>
      </c>
      <c r="AY548" s="25">
        <f t="shared" si="376"/>
        <v>1.0169999999999999</v>
      </c>
      <c r="AZ548" s="55" t="e">
        <f t="shared" si="416"/>
        <v>#DIV/0!</v>
      </c>
    </row>
    <row r="549" spans="3:52">
      <c r="C549" s="4"/>
      <c r="D549" s="4"/>
      <c r="E549" s="4"/>
      <c r="F549" s="4"/>
      <c r="G549" s="55">
        <f t="shared" si="377"/>
        <v>-1.1208741258741391E-2</v>
      </c>
      <c r="H549" s="26"/>
      <c r="I549" s="25">
        <f>'Randament Mammo'!$I$18-4.5</f>
        <v>61.5</v>
      </c>
      <c r="J549" s="26"/>
      <c r="K549" s="25">
        <f t="shared" si="404"/>
        <v>0</v>
      </c>
      <c r="L549" s="25" t="e">
        <f>VLOOKUP(E549,'Tabele aux MGD'!B539:F549,IF(_CTF="Mo/Mo",2,IF(_CTF="Mo/Rh",3,IF(_CTF="Rh/Rh",4,5))),0)</f>
        <v>#N/A</v>
      </c>
      <c r="M549" s="25" t="e">
        <f t="shared" si="378"/>
        <v>#N/A</v>
      </c>
      <c r="N549" s="25" t="e">
        <f t="shared" si="379"/>
        <v>#N/A</v>
      </c>
      <c r="O549" s="25" t="e">
        <f t="shared" si="380"/>
        <v>#N/A</v>
      </c>
      <c r="P549" s="25" t="e">
        <f t="shared" si="381"/>
        <v>#N/A</v>
      </c>
      <c r="Q549" s="25" t="e">
        <f t="shared" si="382"/>
        <v>#N/A</v>
      </c>
      <c r="R549" s="25" t="e">
        <f t="shared" si="383"/>
        <v>#N/A</v>
      </c>
      <c r="S549" s="25" t="e">
        <f t="shared" si="384"/>
        <v>#N/A</v>
      </c>
      <c r="T549" s="25" t="e">
        <f t="shared" si="385"/>
        <v>#N/A</v>
      </c>
      <c r="U549" s="25" t="e">
        <f t="shared" si="405"/>
        <v>#VALUE!</v>
      </c>
      <c r="V549" s="25" t="e">
        <f t="shared" si="406"/>
        <v>#VALUE!</v>
      </c>
      <c r="W549" s="25" t="e">
        <f t="shared" si="407"/>
        <v>#VALUE!</v>
      </c>
      <c r="X549" s="26"/>
      <c r="Y549" s="85" t="e">
        <f t="shared" si="386"/>
        <v>#N/A</v>
      </c>
      <c r="Z549" s="85" t="e">
        <f t="shared" si="387"/>
        <v>#N/A</v>
      </c>
      <c r="AA549" s="85" t="e">
        <f t="shared" si="388"/>
        <v>#N/A</v>
      </c>
      <c r="AB549" s="85" t="e">
        <f t="shared" si="389"/>
        <v>#N/A</v>
      </c>
      <c r="AC549" s="85" t="e">
        <f t="shared" si="390"/>
        <v>#N/A</v>
      </c>
      <c r="AD549" s="85" t="e">
        <f t="shared" si="391"/>
        <v>#N/A</v>
      </c>
      <c r="AE549" s="85" t="e">
        <f t="shared" si="392"/>
        <v>#N/A</v>
      </c>
      <c r="AF549" s="85" t="e">
        <f t="shared" si="393"/>
        <v>#N/A</v>
      </c>
      <c r="AG549" s="85" t="e">
        <f t="shared" si="394"/>
        <v>#N/A</v>
      </c>
      <c r="AH549" s="85" t="e">
        <f t="shared" si="395"/>
        <v>#N/A</v>
      </c>
      <c r="AI549" s="85" t="e">
        <f t="shared" si="396"/>
        <v>#N/A</v>
      </c>
      <c r="AJ549" s="85" t="e">
        <f t="shared" si="397"/>
        <v>#N/A</v>
      </c>
      <c r="AK549" s="85" t="e">
        <f t="shared" si="408"/>
        <v>#VALUE!</v>
      </c>
      <c r="AL549" s="85" t="e">
        <f t="shared" si="409"/>
        <v>#VALUE!</v>
      </c>
      <c r="AM549" s="85" t="e">
        <f t="shared" si="410"/>
        <v>#VALUE!</v>
      </c>
      <c r="AN549" s="85" t="e">
        <f t="shared" si="411"/>
        <v>#N/A</v>
      </c>
      <c r="AO549" s="85" t="e">
        <f t="shared" si="398"/>
        <v>#N/A</v>
      </c>
      <c r="AP549" s="85" t="e">
        <f t="shared" si="399"/>
        <v>#N/A</v>
      </c>
      <c r="AQ549" s="85" t="e">
        <f t="shared" si="400"/>
        <v>#N/A</v>
      </c>
      <c r="AR549" s="85" t="e">
        <f t="shared" si="401"/>
        <v>#N/A</v>
      </c>
      <c r="AS549" s="85" t="e">
        <f t="shared" si="402"/>
        <v>#N/A</v>
      </c>
      <c r="AT549" s="85" t="e">
        <f t="shared" si="403"/>
        <v>#N/A</v>
      </c>
      <c r="AU549" s="85" t="e">
        <f t="shared" si="412"/>
        <v>#VALUE!</v>
      </c>
      <c r="AV549" s="85" t="e">
        <f t="shared" si="413"/>
        <v>#VALUE!</v>
      </c>
      <c r="AW549" s="85" t="e">
        <f t="shared" si="414"/>
        <v>#VALUE!</v>
      </c>
      <c r="AX549" s="25" t="e">
        <f t="shared" si="415"/>
        <v>#VALUE!</v>
      </c>
      <c r="AY549" s="25">
        <f t="shared" si="376"/>
        <v>1.0169999999999999</v>
      </c>
      <c r="AZ549" s="55" t="e">
        <f t="shared" si="416"/>
        <v>#DIV/0!</v>
      </c>
    </row>
    <row r="550" spans="3:52">
      <c r="C550" s="4"/>
      <c r="D550" s="4"/>
      <c r="E550" s="4"/>
      <c r="F550" s="4"/>
      <c r="G550" s="55">
        <f t="shared" si="377"/>
        <v>-1.1208741258741391E-2</v>
      </c>
      <c r="H550" s="26"/>
      <c r="I550" s="25">
        <f>'Randament Mammo'!$I$18-4.5</f>
        <v>61.5</v>
      </c>
      <c r="J550" s="26"/>
      <c r="K550" s="25">
        <f t="shared" si="404"/>
        <v>0</v>
      </c>
      <c r="L550" s="25" t="e">
        <f>VLOOKUP(E550,'Tabele aux MGD'!B540:F550,IF(_CTF="Mo/Mo",2,IF(_CTF="Mo/Rh",3,IF(_CTF="Rh/Rh",4,5))),0)</f>
        <v>#N/A</v>
      </c>
      <c r="M550" s="25" t="e">
        <f t="shared" si="378"/>
        <v>#N/A</v>
      </c>
      <c r="N550" s="25" t="e">
        <f t="shared" si="379"/>
        <v>#N/A</v>
      </c>
      <c r="O550" s="25" t="e">
        <f t="shared" si="380"/>
        <v>#N/A</v>
      </c>
      <c r="P550" s="25" t="e">
        <f t="shared" si="381"/>
        <v>#N/A</v>
      </c>
      <c r="Q550" s="25" t="e">
        <f t="shared" si="382"/>
        <v>#N/A</v>
      </c>
      <c r="R550" s="25" t="e">
        <f t="shared" si="383"/>
        <v>#N/A</v>
      </c>
      <c r="S550" s="25" t="e">
        <f t="shared" si="384"/>
        <v>#N/A</v>
      </c>
      <c r="T550" s="25" t="e">
        <f t="shared" si="385"/>
        <v>#N/A</v>
      </c>
      <c r="U550" s="25" t="e">
        <f t="shared" si="405"/>
        <v>#VALUE!</v>
      </c>
      <c r="V550" s="25" t="e">
        <f t="shared" si="406"/>
        <v>#VALUE!</v>
      </c>
      <c r="W550" s="25" t="e">
        <f t="shared" si="407"/>
        <v>#VALUE!</v>
      </c>
      <c r="X550" s="26"/>
      <c r="Y550" s="85" t="e">
        <f t="shared" si="386"/>
        <v>#N/A</v>
      </c>
      <c r="Z550" s="85" t="e">
        <f t="shared" si="387"/>
        <v>#N/A</v>
      </c>
      <c r="AA550" s="85" t="e">
        <f t="shared" si="388"/>
        <v>#N/A</v>
      </c>
      <c r="AB550" s="85" t="e">
        <f t="shared" si="389"/>
        <v>#N/A</v>
      </c>
      <c r="AC550" s="85" t="e">
        <f t="shared" si="390"/>
        <v>#N/A</v>
      </c>
      <c r="AD550" s="85" t="e">
        <f t="shared" si="391"/>
        <v>#N/A</v>
      </c>
      <c r="AE550" s="85" t="e">
        <f t="shared" si="392"/>
        <v>#N/A</v>
      </c>
      <c r="AF550" s="85" t="e">
        <f t="shared" si="393"/>
        <v>#N/A</v>
      </c>
      <c r="AG550" s="85" t="e">
        <f t="shared" si="394"/>
        <v>#N/A</v>
      </c>
      <c r="AH550" s="85" t="e">
        <f t="shared" si="395"/>
        <v>#N/A</v>
      </c>
      <c r="AI550" s="85" t="e">
        <f t="shared" si="396"/>
        <v>#N/A</v>
      </c>
      <c r="AJ550" s="85" t="e">
        <f t="shared" si="397"/>
        <v>#N/A</v>
      </c>
      <c r="AK550" s="85" t="e">
        <f t="shared" si="408"/>
        <v>#VALUE!</v>
      </c>
      <c r="AL550" s="85" t="e">
        <f t="shared" si="409"/>
        <v>#VALUE!</v>
      </c>
      <c r="AM550" s="85" t="e">
        <f t="shared" si="410"/>
        <v>#VALUE!</v>
      </c>
      <c r="AN550" s="85" t="e">
        <f t="shared" si="411"/>
        <v>#N/A</v>
      </c>
      <c r="AO550" s="85" t="e">
        <f t="shared" si="398"/>
        <v>#N/A</v>
      </c>
      <c r="AP550" s="85" t="e">
        <f t="shared" si="399"/>
        <v>#N/A</v>
      </c>
      <c r="AQ550" s="85" t="e">
        <f t="shared" si="400"/>
        <v>#N/A</v>
      </c>
      <c r="AR550" s="85" t="e">
        <f t="shared" si="401"/>
        <v>#N/A</v>
      </c>
      <c r="AS550" s="85" t="e">
        <f t="shared" si="402"/>
        <v>#N/A</v>
      </c>
      <c r="AT550" s="85" t="e">
        <f t="shared" si="403"/>
        <v>#N/A</v>
      </c>
      <c r="AU550" s="85" t="e">
        <f t="shared" si="412"/>
        <v>#VALUE!</v>
      </c>
      <c r="AV550" s="85" t="e">
        <f t="shared" si="413"/>
        <v>#VALUE!</v>
      </c>
      <c r="AW550" s="85" t="e">
        <f t="shared" si="414"/>
        <v>#VALUE!</v>
      </c>
      <c r="AX550" s="25" t="e">
        <f t="shared" si="415"/>
        <v>#VALUE!</v>
      </c>
      <c r="AY550" s="25">
        <f t="shared" si="376"/>
        <v>1.0169999999999999</v>
      </c>
      <c r="AZ550" s="55" t="e">
        <f t="shared" si="416"/>
        <v>#DIV/0!</v>
      </c>
    </row>
    <row r="551" spans="3:52">
      <c r="C551" s="4"/>
      <c r="D551" s="4"/>
      <c r="E551" s="4"/>
      <c r="F551" s="4"/>
      <c r="G551" s="55">
        <f t="shared" si="377"/>
        <v>-1.1208741258741391E-2</v>
      </c>
      <c r="H551" s="26"/>
      <c r="I551" s="25">
        <f>'Randament Mammo'!$I$18-4.5</f>
        <v>61.5</v>
      </c>
      <c r="J551" s="26"/>
      <c r="K551" s="25">
        <f t="shared" si="404"/>
        <v>0</v>
      </c>
      <c r="L551" s="25" t="e">
        <f>VLOOKUP(E551,'Tabele aux MGD'!B541:F551,IF(_CTF="Mo/Mo",2,IF(_CTF="Mo/Rh",3,IF(_CTF="Rh/Rh",4,5))),0)</f>
        <v>#N/A</v>
      </c>
      <c r="M551" s="25" t="e">
        <f t="shared" si="378"/>
        <v>#N/A</v>
      </c>
      <c r="N551" s="25" t="e">
        <f t="shared" si="379"/>
        <v>#N/A</v>
      </c>
      <c r="O551" s="25" t="e">
        <f t="shared" si="380"/>
        <v>#N/A</v>
      </c>
      <c r="P551" s="25" t="e">
        <f t="shared" si="381"/>
        <v>#N/A</v>
      </c>
      <c r="Q551" s="25" t="e">
        <f t="shared" si="382"/>
        <v>#N/A</v>
      </c>
      <c r="R551" s="25" t="e">
        <f t="shared" si="383"/>
        <v>#N/A</v>
      </c>
      <c r="S551" s="25" t="e">
        <f t="shared" si="384"/>
        <v>#N/A</v>
      </c>
      <c r="T551" s="25" t="e">
        <f t="shared" si="385"/>
        <v>#N/A</v>
      </c>
      <c r="U551" s="25" t="e">
        <f t="shared" si="405"/>
        <v>#VALUE!</v>
      </c>
      <c r="V551" s="25" t="e">
        <f t="shared" si="406"/>
        <v>#VALUE!</v>
      </c>
      <c r="W551" s="25" t="e">
        <f t="shared" si="407"/>
        <v>#VALUE!</v>
      </c>
      <c r="X551" s="26"/>
      <c r="Y551" s="85" t="e">
        <f t="shared" si="386"/>
        <v>#N/A</v>
      </c>
      <c r="Z551" s="85" t="e">
        <f t="shared" si="387"/>
        <v>#N/A</v>
      </c>
      <c r="AA551" s="85" t="e">
        <f t="shared" si="388"/>
        <v>#N/A</v>
      </c>
      <c r="AB551" s="85" t="e">
        <f t="shared" si="389"/>
        <v>#N/A</v>
      </c>
      <c r="AC551" s="85" t="e">
        <f t="shared" si="390"/>
        <v>#N/A</v>
      </c>
      <c r="AD551" s="85" t="e">
        <f t="shared" si="391"/>
        <v>#N/A</v>
      </c>
      <c r="AE551" s="85" t="e">
        <f t="shared" si="392"/>
        <v>#N/A</v>
      </c>
      <c r="AF551" s="85" t="e">
        <f t="shared" si="393"/>
        <v>#N/A</v>
      </c>
      <c r="AG551" s="85" t="e">
        <f t="shared" si="394"/>
        <v>#N/A</v>
      </c>
      <c r="AH551" s="85" t="e">
        <f t="shared" si="395"/>
        <v>#N/A</v>
      </c>
      <c r="AI551" s="85" t="e">
        <f t="shared" si="396"/>
        <v>#N/A</v>
      </c>
      <c r="AJ551" s="85" t="e">
        <f t="shared" si="397"/>
        <v>#N/A</v>
      </c>
      <c r="AK551" s="85" t="e">
        <f t="shared" si="408"/>
        <v>#VALUE!</v>
      </c>
      <c r="AL551" s="85" t="e">
        <f t="shared" si="409"/>
        <v>#VALUE!</v>
      </c>
      <c r="AM551" s="85" t="e">
        <f t="shared" si="410"/>
        <v>#VALUE!</v>
      </c>
      <c r="AN551" s="85" t="e">
        <f t="shared" si="411"/>
        <v>#N/A</v>
      </c>
      <c r="AO551" s="85" t="e">
        <f t="shared" si="398"/>
        <v>#N/A</v>
      </c>
      <c r="AP551" s="85" t="e">
        <f t="shared" si="399"/>
        <v>#N/A</v>
      </c>
      <c r="AQ551" s="85" t="e">
        <f t="shared" si="400"/>
        <v>#N/A</v>
      </c>
      <c r="AR551" s="85" t="e">
        <f t="shared" si="401"/>
        <v>#N/A</v>
      </c>
      <c r="AS551" s="85" t="e">
        <f t="shared" si="402"/>
        <v>#N/A</v>
      </c>
      <c r="AT551" s="85" t="e">
        <f t="shared" si="403"/>
        <v>#N/A</v>
      </c>
      <c r="AU551" s="85" t="e">
        <f t="shared" si="412"/>
        <v>#VALUE!</v>
      </c>
      <c r="AV551" s="85" t="e">
        <f t="shared" si="413"/>
        <v>#VALUE!</v>
      </c>
      <c r="AW551" s="85" t="e">
        <f t="shared" si="414"/>
        <v>#VALUE!</v>
      </c>
      <c r="AX551" s="25" t="e">
        <f t="shared" si="415"/>
        <v>#VALUE!</v>
      </c>
      <c r="AY551" s="25">
        <f t="shared" si="376"/>
        <v>1.0169999999999999</v>
      </c>
      <c r="AZ551" s="55" t="e">
        <f t="shared" si="416"/>
        <v>#DIV/0!</v>
      </c>
    </row>
    <row r="552" spans="3:52">
      <c r="C552" s="4"/>
      <c r="D552" s="4"/>
      <c r="E552" s="4"/>
      <c r="F552" s="4"/>
      <c r="G552" s="55">
        <f t="shared" si="377"/>
        <v>-1.1208741258741391E-2</v>
      </c>
      <c r="H552" s="26"/>
      <c r="I552" s="25">
        <f>'Randament Mammo'!$I$18-4.5</f>
        <v>61.5</v>
      </c>
      <c r="J552" s="26"/>
      <c r="K552" s="25">
        <f t="shared" si="404"/>
        <v>0</v>
      </c>
      <c r="L552" s="25" t="e">
        <f>VLOOKUP(E552,'Tabele aux MGD'!B542:F552,IF(_CTF="Mo/Mo",2,IF(_CTF="Mo/Rh",3,IF(_CTF="Rh/Rh",4,5))),0)</f>
        <v>#N/A</v>
      </c>
      <c r="M552" s="25" t="e">
        <f t="shared" si="378"/>
        <v>#N/A</v>
      </c>
      <c r="N552" s="25" t="e">
        <f t="shared" si="379"/>
        <v>#N/A</v>
      </c>
      <c r="O552" s="25" t="e">
        <f t="shared" si="380"/>
        <v>#N/A</v>
      </c>
      <c r="P552" s="25" t="e">
        <f t="shared" si="381"/>
        <v>#N/A</v>
      </c>
      <c r="Q552" s="25" t="e">
        <f t="shared" si="382"/>
        <v>#N/A</v>
      </c>
      <c r="R552" s="25" t="e">
        <f t="shared" si="383"/>
        <v>#N/A</v>
      </c>
      <c r="S552" s="25" t="e">
        <f t="shared" si="384"/>
        <v>#N/A</v>
      </c>
      <c r="T552" s="25" t="e">
        <f t="shared" si="385"/>
        <v>#N/A</v>
      </c>
      <c r="U552" s="25" t="e">
        <f t="shared" si="405"/>
        <v>#VALUE!</v>
      </c>
      <c r="V552" s="25" t="e">
        <f t="shared" si="406"/>
        <v>#VALUE!</v>
      </c>
      <c r="W552" s="25" t="e">
        <f t="shared" si="407"/>
        <v>#VALUE!</v>
      </c>
      <c r="X552" s="26"/>
      <c r="Y552" s="85" t="e">
        <f t="shared" si="386"/>
        <v>#N/A</v>
      </c>
      <c r="Z552" s="85" t="e">
        <f t="shared" si="387"/>
        <v>#N/A</v>
      </c>
      <c r="AA552" s="85" t="e">
        <f t="shared" si="388"/>
        <v>#N/A</v>
      </c>
      <c r="AB552" s="85" t="e">
        <f t="shared" si="389"/>
        <v>#N/A</v>
      </c>
      <c r="AC552" s="85" t="e">
        <f t="shared" si="390"/>
        <v>#N/A</v>
      </c>
      <c r="AD552" s="85" t="e">
        <f t="shared" si="391"/>
        <v>#N/A</v>
      </c>
      <c r="AE552" s="85" t="e">
        <f t="shared" si="392"/>
        <v>#N/A</v>
      </c>
      <c r="AF552" s="85" t="e">
        <f t="shared" si="393"/>
        <v>#N/A</v>
      </c>
      <c r="AG552" s="85" t="e">
        <f t="shared" si="394"/>
        <v>#N/A</v>
      </c>
      <c r="AH552" s="85" t="e">
        <f t="shared" si="395"/>
        <v>#N/A</v>
      </c>
      <c r="AI552" s="85" t="e">
        <f t="shared" si="396"/>
        <v>#N/A</v>
      </c>
      <c r="AJ552" s="85" t="e">
        <f t="shared" si="397"/>
        <v>#N/A</v>
      </c>
      <c r="AK552" s="85" t="e">
        <f t="shared" si="408"/>
        <v>#VALUE!</v>
      </c>
      <c r="AL552" s="85" t="e">
        <f t="shared" si="409"/>
        <v>#VALUE!</v>
      </c>
      <c r="AM552" s="85" t="e">
        <f t="shared" si="410"/>
        <v>#VALUE!</v>
      </c>
      <c r="AN552" s="85" t="e">
        <f t="shared" si="411"/>
        <v>#N/A</v>
      </c>
      <c r="AO552" s="85" t="e">
        <f t="shared" si="398"/>
        <v>#N/A</v>
      </c>
      <c r="AP552" s="85" t="e">
        <f t="shared" si="399"/>
        <v>#N/A</v>
      </c>
      <c r="AQ552" s="85" t="e">
        <f t="shared" si="400"/>
        <v>#N/A</v>
      </c>
      <c r="AR552" s="85" t="e">
        <f t="shared" si="401"/>
        <v>#N/A</v>
      </c>
      <c r="AS552" s="85" t="e">
        <f t="shared" si="402"/>
        <v>#N/A</v>
      </c>
      <c r="AT552" s="85" t="e">
        <f t="shared" si="403"/>
        <v>#N/A</v>
      </c>
      <c r="AU552" s="85" t="e">
        <f t="shared" si="412"/>
        <v>#VALUE!</v>
      </c>
      <c r="AV552" s="85" t="e">
        <f t="shared" si="413"/>
        <v>#VALUE!</v>
      </c>
      <c r="AW552" s="85" t="e">
        <f t="shared" si="414"/>
        <v>#VALUE!</v>
      </c>
      <c r="AX552" s="25" t="e">
        <f t="shared" si="415"/>
        <v>#VALUE!</v>
      </c>
      <c r="AY552" s="25">
        <f t="shared" si="376"/>
        <v>1.0169999999999999</v>
      </c>
      <c r="AZ552" s="55" t="e">
        <f t="shared" si="416"/>
        <v>#DIV/0!</v>
      </c>
    </row>
    <row r="553" spans="3:52">
      <c r="C553" s="4"/>
      <c r="D553" s="4"/>
      <c r="E553" s="4"/>
      <c r="F553" s="4"/>
      <c r="G553" s="55">
        <f t="shared" si="377"/>
        <v>-1.1208741258741391E-2</v>
      </c>
      <c r="H553" s="26"/>
      <c r="I553" s="25">
        <f>'Randament Mammo'!$I$18-4.5</f>
        <v>61.5</v>
      </c>
      <c r="J553" s="26"/>
      <c r="K553" s="25">
        <f t="shared" si="404"/>
        <v>0</v>
      </c>
      <c r="L553" s="25" t="e">
        <f>VLOOKUP(E553,'Tabele aux MGD'!B543:F553,IF(_CTF="Mo/Mo",2,IF(_CTF="Mo/Rh",3,IF(_CTF="Rh/Rh",4,5))),0)</f>
        <v>#N/A</v>
      </c>
      <c r="M553" s="25" t="e">
        <f t="shared" si="378"/>
        <v>#N/A</v>
      </c>
      <c r="N553" s="25" t="e">
        <f t="shared" si="379"/>
        <v>#N/A</v>
      </c>
      <c r="O553" s="25" t="e">
        <f t="shared" si="380"/>
        <v>#N/A</v>
      </c>
      <c r="P553" s="25" t="e">
        <f t="shared" si="381"/>
        <v>#N/A</v>
      </c>
      <c r="Q553" s="25" t="e">
        <f t="shared" si="382"/>
        <v>#N/A</v>
      </c>
      <c r="R553" s="25" t="e">
        <f t="shared" si="383"/>
        <v>#N/A</v>
      </c>
      <c r="S553" s="25" t="e">
        <f t="shared" si="384"/>
        <v>#N/A</v>
      </c>
      <c r="T553" s="25" t="e">
        <f t="shared" si="385"/>
        <v>#N/A</v>
      </c>
      <c r="U553" s="25" t="e">
        <f t="shared" si="405"/>
        <v>#VALUE!</v>
      </c>
      <c r="V553" s="25" t="e">
        <f t="shared" si="406"/>
        <v>#VALUE!</v>
      </c>
      <c r="W553" s="25" t="e">
        <f t="shared" si="407"/>
        <v>#VALUE!</v>
      </c>
      <c r="X553" s="26"/>
      <c r="Y553" s="85" t="e">
        <f t="shared" si="386"/>
        <v>#N/A</v>
      </c>
      <c r="Z553" s="85" t="e">
        <f t="shared" si="387"/>
        <v>#N/A</v>
      </c>
      <c r="AA553" s="85" t="e">
        <f t="shared" si="388"/>
        <v>#N/A</v>
      </c>
      <c r="AB553" s="85" t="e">
        <f t="shared" si="389"/>
        <v>#N/A</v>
      </c>
      <c r="AC553" s="85" t="e">
        <f t="shared" si="390"/>
        <v>#N/A</v>
      </c>
      <c r="AD553" s="85" t="e">
        <f t="shared" si="391"/>
        <v>#N/A</v>
      </c>
      <c r="AE553" s="85" t="e">
        <f t="shared" si="392"/>
        <v>#N/A</v>
      </c>
      <c r="AF553" s="85" t="e">
        <f t="shared" si="393"/>
        <v>#N/A</v>
      </c>
      <c r="AG553" s="85" t="e">
        <f t="shared" si="394"/>
        <v>#N/A</v>
      </c>
      <c r="AH553" s="85" t="e">
        <f t="shared" si="395"/>
        <v>#N/A</v>
      </c>
      <c r="AI553" s="85" t="e">
        <f t="shared" si="396"/>
        <v>#N/A</v>
      </c>
      <c r="AJ553" s="85" t="e">
        <f t="shared" si="397"/>
        <v>#N/A</v>
      </c>
      <c r="AK553" s="85" t="e">
        <f t="shared" si="408"/>
        <v>#VALUE!</v>
      </c>
      <c r="AL553" s="85" t="e">
        <f t="shared" si="409"/>
        <v>#VALUE!</v>
      </c>
      <c r="AM553" s="85" t="e">
        <f t="shared" si="410"/>
        <v>#VALUE!</v>
      </c>
      <c r="AN553" s="85" t="e">
        <f t="shared" si="411"/>
        <v>#N/A</v>
      </c>
      <c r="AO553" s="85" t="e">
        <f t="shared" si="398"/>
        <v>#N/A</v>
      </c>
      <c r="AP553" s="85" t="e">
        <f t="shared" si="399"/>
        <v>#N/A</v>
      </c>
      <c r="AQ553" s="85" t="e">
        <f t="shared" si="400"/>
        <v>#N/A</v>
      </c>
      <c r="AR553" s="85" t="e">
        <f t="shared" si="401"/>
        <v>#N/A</v>
      </c>
      <c r="AS553" s="85" t="e">
        <f t="shared" si="402"/>
        <v>#N/A</v>
      </c>
      <c r="AT553" s="85" t="e">
        <f t="shared" si="403"/>
        <v>#N/A</v>
      </c>
      <c r="AU553" s="85" t="e">
        <f t="shared" si="412"/>
        <v>#VALUE!</v>
      </c>
      <c r="AV553" s="85" t="e">
        <f t="shared" si="413"/>
        <v>#VALUE!</v>
      </c>
      <c r="AW553" s="85" t="e">
        <f t="shared" si="414"/>
        <v>#VALUE!</v>
      </c>
      <c r="AX553" s="25" t="e">
        <f t="shared" si="415"/>
        <v>#VALUE!</v>
      </c>
      <c r="AY553" s="25">
        <f t="shared" si="376"/>
        <v>1.0169999999999999</v>
      </c>
      <c r="AZ553" s="55" t="e">
        <f t="shared" si="416"/>
        <v>#DIV/0!</v>
      </c>
    </row>
    <row r="554" spans="3:52">
      <c r="C554" s="4"/>
      <c r="D554" s="4"/>
      <c r="E554" s="4"/>
      <c r="F554" s="4"/>
      <c r="G554" s="55">
        <f t="shared" si="377"/>
        <v>-1.1208741258741391E-2</v>
      </c>
      <c r="H554" s="26"/>
      <c r="I554" s="25">
        <f>'Randament Mammo'!$I$18-4.5</f>
        <v>61.5</v>
      </c>
      <c r="J554" s="26"/>
      <c r="K554" s="25">
        <f t="shared" si="404"/>
        <v>0</v>
      </c>
      <c r="L554" s="25" t="e">
        <f>VLOOKUP(E554,'Tabele aux MGD'!B544:F554,IF(_CTF="Mo/Mo",2,IF(_CTF="Mo/Rh",3,IF(_CTF="Rh/Rh",4,5))),0)</f>
        <v>#N/A</v>
      </c>
      <c r="M554" s="25" t="e">
        <f t="shared" si="378"/>
        <v>#N/A</v>
      </c>
      <c r="N554" s="25" t="e">
        <f t="shared" si="379"/>
        <v>#N/A</v>
      </c>
      <c r="O554" s="25" t="e">
        <f t="shared" si="380"/>
        <v>#N/A</v>
      </c>
      <c r="P554" s="25" t="e">
        <f t="shared" si="381"/>
        <v>#N/A</v>
      </c>
      <c r="Q554" s="25" t="e">
        <f t="shared" si="382"/>
        <v>#N/A</v>
      </c>
      <c r="R554" s="25" t="e">
        <f t="shared" si="383"/>
        <v>#N/A</v>
      </c>
      <c r="S554" s="25" t="e">
        <f t="shared" si="384"/>
        <v>#N/A</v>
      </c>
      <c r="T554" s="25" t="e">
        <f t="shared" si="385"/>
        <v>#N/A</v>
      </c>
      <c r="U554" s="25" t="e">
        <f t="shared" si="405"/>
        <v>#VALUE!</v>
      </c>
      <c r="V554" s="25" t="e">
        <f t="shared" si="406"/>
        <v>#VALUE!</v>
      </c>
      <c r="W554" s="25" t="e">
        <f t="shared" si="407"/>
        <v>#VALUE!</v>
      </c>
      <c r="X554" s="26"/>
      <c r="Y554" s="85" t="e">
        <f t="shared" si="386"/>
        <v>#N/A</v>
      </c>
      <c r="Z554" s="85" t="e">
        <f t="shared" si="387"/>
        <v>#N/A</v>
      </c>
      <c r="AA554" s="85" t="e">
        <f t="shared" si="388"/>
        <v>#N/A</v>
      </c>
      <c r="AB554" s="85" t="e">
        <f t="shared" si="389"/>
        <v>#N/A</v>
      </c>
      <c r="AC554" s="85" t="e">
        <f t="shared" si="390"/>
        <v>#N/A</v>
      </c>
      <c r="AD554" s="85" t="e">
        <f t="shared" si="391"/>
        <v>#N/A</v>
      </c>
      <c r="AE554" s="85" t="e">
        <f t="shared" si="392"/>
        <v>#N/A</v>
      </c>
      <c r="AF554" s="85" t="e">
        <f t="shared" si="393"/>
        <v>#N/A</v>
      </c>
      <c r="AG554" s="85" t="e">
        <f t="shared" si="394"/>
        <v>#N/A</v>
      </c>
      <c r="AH554" s="85" t="e">
        <f t="shared" si="395"/>
        <v>#N/A</v>
      </c>
      <c r="AI554" s="85" t="e">
        <f t="shared" si="396"/>
        <v>#N/A</v>
      </c>
      <c r="AJ554" s="85" t="e">
        <f t="shared" si="397"/>
        <v>#N/A</v>
      </c>
      <c r="AK554" s="85" t="e">
        <f t="shared" si="408"/>
        <v>#VALUE!</v>
      </c>
      <c r="AL554" s="85" t="e">
        <f t="shared" si="409"/>
        <v>#VALUE!</v>
      </c>
      <c r="AM554" s="85" t="e">
        <f t="shared" si="410"/>
        <v>#VALUE!</v>
      </c>
      <c r="AN554" s="85" t="e">
        <f t="shared" si="411"/>
        <v>#N/A</v>
      </c>
      <c r="AO554" s="85" t="e">
        <f t="shared" si="398"/>
        <v>#N/A</v>
      </c>
      <c r="AP554" s="85" t="e">
        <f t="shared" si="399"/>
        <v>#N/A</v>
      </c>
      <c r="AQ554" s="85" t="e">
        <f t="shared" si="400"/>
        <v>#N/A</v>
      </c>
      <c r="AR554" s="85" t="e">
        <f t="shared" si="401"/>
        <v>#N/A</v>
      </c>
      <c r="AS554" s="85" t="e">
        <f t="shared" si="402"/>
        <v>#N/A</v>
      </c>
      <c r="AT554" s="85" t="e">
        <f t="shared" si="403"/>
        <v>#N/A</v>
      </c>
      <c r="AU554" s="85" t="e">
        <f t="shared" si="412"/>
        <v>#VALUE!</v>
      </c>
      <c r="AV554" s="85" t="e">
        <f t="shared" si="413"/>
        <v>#VALUE!</v>
      </c>
      <c r="AW554" s="85" t="e">
        <f t="shared" si="414"/>
        <v>#VALUE!</v>
      </c>
      <c r="AX554" s="25" t="e">
        <f t="shared" si="415"/>
        <v>#VALUE!</v>
      </c>
      <c r="AY554" s="25">
        <f t="shared" si="376"/>
        <v>1.0169999999999999</v>
      </c>
      <c r="AZ554" s="55" t="e">
        <f t="shared" si="416"/>
        <v>#DIV/0!</v>
      </c>
    </row>
    <row r="555" spans="3:52">
      <c r="C555" s="4"/>
      <c r="D555" s="4"/>
      <c r="E555" s="4"/>
      <c r="F555" s="4"/>
      <c r="G555" s="55">
        <f t="shared" si="377"/>
        <v>-1.1208741258741391E-2</v>
      </c>
      <c r="H555" s="26"/>
      <c r="I555" s="25">
        <f>'Randament Mammo'!$I$18-4.5</f>
        <v>61.5</v>
      </c>
      <c r="J555" s="26"/>
      <c r="K555" s="25">
        <f t="shared" si="404"/>
        <v>0</v>
      </c>
      <c r="L555" s="25" t="e">
        <f>VLOOKUP(E555,'Tabele aux MGD'!B545:F555,IF(_CTF="Mo/Mo",2,IF(_CTF="Mo/Rh",3,IF(_CTF="Rh/Rh",4,5))),0)</f>
        <v>#N/A</v>
      </c>
      <c r="M555" s="25" t="e">
        <f t="shared" si="378"/>
        <v>#N/A</v>
      </c>
      <c r="N555" s="25" t="e">
        <f t="shared" si="379"/>
        <v>#N/A</v>
      </c>
      <c r="O555" s="25" t="e">
        <f t="shared" si="380"/>
        <v>#N/A</v>
      </c>
      <c r="P555" s="25" t="e">
        <f t="shared" si="381"/>
        <v>#N/A</v>
      </c>
      <c r="Q555" s="25" t="e">
        <f t="shared" si="382"/>
        <v>#N/A</v>
      </c>
      <c r="R555" s="25" t="e">
        <f t="shared" si="383"/>
        <v>#N/A</v>
      </c>
      <c r="S555" s="25" t="e">
        <f t="shared" si="384"/>
        <v>#N/A</v>
      </c>
      <c r="T555" s="25" t="e">
        <f t="shared" si="385"/>
        <v>#N/A</v>
      </c>
      <c r="U555" s="25" t="e">
        <f t="shared" si="405"/>
        <v>#VALUE!</v>
      </c>
      <c r="V555" s="25" t="e">
        <f t="shared" si="406"/>
        <v>#VALUE!</v>
      </c>
      <c r="W555" s="25" t="e">
        <f t="shared" si="407"/>
        <v>#VALUE!</v>
      </c>
      <c r="X555" s="26"/>
      <c r="Y555" s="85" t="e">
        <f t="shared" si="386"/>
        <v>#N/A</v>
      </c>
      <c r="Z555" s="85" t="e">
        <f t="shared" si="387"/>
        <v>#N/A</v>
      </c>
      <c r="AA555" s="85" t="e">
        <f t="shared" si="388"/>
        <v>#N/A</v>
      </c>
      <c r="AB555" s="85" t="e">
        <f t="shared" si="389"/>
        <v>#N/A</v>
      </c>
      <c r="AC555" s="85" t="e">
        <f t="shared" si="390"/>
        <v>#N/A</v>
      </c>
      <c r="AD555" s="85" t="e">
        <f t="shared" si="391"/>
        <v>#N/A</v>
      </c>
      <c r="AE555" s="85" t="e">
        <f t="shared" si="392"/>
        <v>#N/A</v>
      </c>
      <c r="AF555" s="85" t="e">
        <f t="shared" si="393"/>
        <v>#N/A</v>
      </c>
      <c r="AG555" s="85" t="e">
        <f t="shared" si="394"/>
        <v>#N/A</v>
      </c>
      <c r="AH555" s="85" t="e">
        <f t="shared" si="395"/>
        <v>#N/A</v>
      </c>
      <c r="AI555" s="85" t="e">
        <f t="shared" si="396"/>
        <v>#N/A</v>
      </c>
      <c r="AJ555" s="85" t="e">
        <f t="shared" si="397"/>
        <v>#N/A</v>
      </c>
      <c r="AK555" s="85" t="e">
        <f t="shared" si="408"/>
        <v>#VALUE!</v>
      </c>
      <c r="AL555" s="85" t="e">
        <f t="shared" si="409"/>
        <v>#VALUE!</v>
      </c>
      <c r="AM555" s="85" t="e">
        <f t="shared" si="410"/>
        <v>#VALUE!</v>
      </c>
      <c r="AN555" s="85" t="e">
        <f t="shared" si="411"/>
        <v>#N/A</v>
      </c>
      <c r="AO555" s="85" t="e">
        <f t="shared" si="398"/>
        <v>#N/A</v>
      </c>
      <c r="AP555" s="85" t="e">
        <f t="shared" si="399"/>
        <v>#N/A</v>
      </c>
      <c r="AQ555" s="85" t="e">
        <f t="shared" si="400"/>
        <v>#N/A</v>
      </c>
      <c r="AR555" s="85" t="e">
        <f t="shared" si="401"/>
        <v>#N/A</v>
      </c>
      <c r="AS555" s="85" t="e">
        <f t="shared" si="402"/>
        <v>#N/A</v>
      </c>
      <c r="AT555" s="85" t="e">
        <f t="shared" si="403"/>
        <v>#N/A</v>
      </c>
      <c r="AU555" s="85" t="e">
        <f t="shared" si="412"/>
        <v>#VALUE!</v>
      </c>
      <c r="AV555" s="85" t="e">
        <f t="shared" si="413"/>
        <v>#VALUE!</v>
      </c>
      <c r="AW555" s="85" t="e">
        <f t="shared" si="414"/>
        <v>#VALUE!</v>
      </c>
      <c r="AX555" s="25" t="e">
        <f t="shared" si="415"/>
        <v>#VALUE!</v>
      </c>
      <c r="AY555" s="25">
        <f t="shared" si="376"/>
        <v>1.0169999999999999</v>
      </c>
      <c r="AZ555" s="55" t="e">
        <f t="shared" si="416"/>
        <v>#DIV/0!</v>
      </c>
    </row>
    <row r="556" spans="3:52">
      <c r="C556" s="4"/>
      <c r="D556" s="4"/>
      <c r="E556" s="4"/>
      <c r="F556" s="4"/>
      <c r="G556" s="55">
        <f t="shared" si="377"/>
        <v>-1.1208741258741391E-2</v>
      </c>
      <c r="H556" s="26"/>
      <c r="I556" s="25">
        <f>'Randament Mammo'!$I$18-4.5</f>
        <v>61.5</v>
      </c>
      <c r="J556" s="26"/>
      <c r="K556" s="25">
        <f t="shared" si="404"/>
        <v>0</v>
      </c>
      <c r="L556" s="25" t="e">
        <f>VLOOKUP(E556,'Tabele aux MGD'!B546:F556,IF(_CTF="Mo/Mo",2,IF(_CTF="Mo/Rh",3,IF(_CTF="Rh/Rh",4,5))),0)</f>
        <v>#N/A</v>
      </c>
      <c r="M556" s="25" t="e">
        <f t="shared" si="378"/>
        <v>#N/A</v>
      </c>
      <c r="N556" s="25" t="e">
        <f t="shared" si="379"/>
        <v>#N/A</v>
      </c>
      <c r="O556" s="25" t="e">
        <f t="shared" si="380"/>
        <v>#N/A</v>
      </c>
      <c r="P556" s="25" t="e">
        <f t="shared" si="381"/>
        <v>#N/A</v>
      </c>
      <c r="Q556" s="25" t="e">
        <f t="shared" si="382"/>
        <v>#N/A</v>
      </c>
      <c r="R556" s="25" t="e">
        <f t="shared" si="383"/>
        <v>#N/A</v>
      </c>
      <c r="S556" s="25" t="e">
        <f t="shared" si="384"/>
        <v>#N/A</v>
      </c>
      <c r="T556" s="25" t="e">
        <f t="shared" si="385"/>
        <v>#N/A</v>
      </c>
      <c r="U556" s="25" t="e">
        <f t="shared" si="405"/>
        <v>#VALUE!</v>
      </c>
      <c r="V556" s="25" t="e">
        <f t="shared" si="406"/>
        <v>#VALUE!</v>
      </c>
      <c r="W556" s="25" t="e">
        <f t="shared" si="407"/>
        <v>#VALUE!</v>
      </c>
      <c r="X556" s="26"/>
      <c r="Y556" s="85" t="e">
        <f t="shared" si="386"/>
        <v>#N/A</v>
      </c>
      <c r="Z556" s="85" t="e">
        <f t="shared" si="387"/>
        <v>#N/A</v>
      </c>
      <c r="AA556" s="85" t="e">
        <f t="shared" si="388"/>
        <v>#N/A</v>
      </c>
      <c r="AB556" s="85" t="e">
        <f t="shared" si="389"/>
        <v>#N/A</v>
      </c>
      <c r="AC556" s="85" t="e">
        <f t="shared" si="390"/>
        <v>#N/A</v>
      </c>
      <c r="AD556" s="85" t="e">
        <f t="shared" si="391"/>
        <v>#N/A</v>
      </c>
      <c r="AE556" s="85" t="e">
        <f t="shared" si="392"/>
        <v>#N/A</v>
      </c>
      <c r="AF556" s="85" t="e">
        <f t="shared" si="393"/>
        <v>#N/A</v>
      </c>
      <c r="AG556" s="85" t="e">
        <f t="shared" si="394"/>
        <v>#N/A</v>
      </c>
      <c r="AH556" s="85" t="e">
        <f t="shared" si="395"/>
        <v>#N/A</v>
      </c>
      <c r="AI556" s="85" t="e">
        <f t="shared" si="396"/>
        <v>#N/A</v>
      </c>
      <c r="AJ556" s="85" t="e">
        <f t="shared" si="397"/>
        <v>#N/A</v>
      </c>
      <c r="AK556" s="85" t="e">
        <f t="shared" si="408"/>
        <v>#VALUE!</v>
      </c>
      <c r="AL556" s="85" t="e">
        <f t="shared" si="409"/>
        <v>#VALUE!</v>
      </c>
      <c r="AM556" s="85" t="e">
        <f t="shared" si="410"/>
        <v>#VALUE!</v>
      </c>
      <c r="AN556" s="85" t="e">
        <f t="shared" si="411"/>
        <v>#N/A</v>
      </c>
      <c r="AO556" s="85" t="e">
        <f t="shared" si="398"/>
        <v>#N/A</v>
      </c>
      <c r="AP556" s="85" t="e">
        <f t="shared" si="399"/>
        <v>#N/A</v>
      </c>
      <c r="AQ556" s="85" t="e">
        <f t="shared" si="400"/>
        <v>#N/A</v>
      </c>
      <c r="AR556" s="85" t="e">
        <f t="shared" si="401"/>
        <v>#N/A</v>
      </c>
      <c r="AS556" s="85" t="e">
        <f t="shared" si="402"/>
        <v>#N/A</v>
      </c>
      <c r="AT556" s="85" t="e">
        <f t="shared" si="403"/>
        <v>#N/A</v>
      </c>
      <c r="AU556" s="85" t="e">
        <f t="shared" si="412"/>
        <v>#VALUE!</v>
      </c>
      <c r="AV556" s="85" t="e">
        <f t="shared" si="413"/>
        <v>#VALUE!</v>
      </c>
      <c r="AW556" s="85" t="e">
        <f t="shared" si="414"/>
        <v>#VALUE!</v>
      </c>
      <c r="AX556" s="25" t="e">
        <f t="shared" si="415"/>
        <v>#VALUE!</v>
      </c>
      <c r="AY556" s="25">
        <f t="shared" si="376"/>
        <v>1.0169999999999999</v>
      </c>
      <c r="AZ556" s="55" t="e">
        <f t="shared" si="416"/>
        <v>#DIV/0!</v>
      </c>
    </row>
    <row r="557" spans="3:52">
      <c r="C557" s="4"/>
      <c r="D557" s="4"/>
      <c r="E557" s="4"/>
      <c r="F557" s="4"/>
      <c r="G557" s="55">
        <f t="shared" si="377"/>
        <v>-1.1208741258741391E-2</v>
      </c>
      <c r="H557" s="26"/>
      <c r="I557" s="25">
        <f>'Randament Mammo'!$I$18-4.5</f>
        <v>61.5</v>
      </c>
      <c r="J557" s="26"/>
      <c r="K557" s="25">
        <f t="shared" si="404"/>
        <v>0</v>
      </c>
      <c r="L557" s="25" t="e">
        <f>VLOOKUP(E557,'Tabele aux MGD'!B547:F557,IF(_CTF="Mo/Mo",2,IF(_CTF="Mo/Rh",3,IF(_CTF="Rh/Rh",4,5))),0)</f>
        <v>#N/A</v>
      </c>
      <c r="M557" s="25" t="e">
        <f t="shared" si="378"/>
        <v>#N/A</v>
      </c>
      <c r="N557" s="25" t="e">
        <f t="shared" si="379"/>
        <v>#N/A</v>
      </c>
      <c r="O557" s="25" t="e">
        <f t="shared" si="380"/>
        <v>#N/A</v>
      </c>
      <c r="P557" s="25" t="e">
        <f t="shared" si="381"/>
        <v>#N/A</v>
      </c>
      <c r="Q557" s="25" t="e">
        <f t="shared" si="382"/>
        <v>#N/A</v>
      </c>
      <c r="R557" s="25" t="e">
        <f t="shared" si="383"/>
        <v>#N/A</v>
      </c>
      <c r="S557" s="25" t="e">
        <f t="shared" si="384"/>
        <v>#N/A</v>
      </c>
      <c r="T557" s="25" t="e">
        <f t="shared" si="385"/>
        <v>#N/A</v>
      </c>
      <c r="U557" s="25" t="e">
        <f t="shared" si="405"/>
        <v>#VALUE!</v>
      </c>
      <c r="V557" s="25" t="e">
        <f t="shared" si="406"/>
        <v>#VALUE!</v>
      </c>
      <c r="W557" s="25" t="e">
        <f t="shared" si="407"/>
        <v>#VALUE!</v>
      </c>
      <c r="X557" s="26"/>
      <c r="Y557" s="85" t="e">
        <f t="shared" si="386"/>
        <v>#N/A</v>
      </c>
      <c r="Z557" s="85" t="e">
        <f t="shared" si="387"/>
        <v>#N/A</v>
      </c>
      <c r="AA557" s="85" t="e">
        <f t="shared" si="388"/>
        <v>#N/A</v>
      </c>
      <c r="AB557" s="85" t="e">
        <f t="shared" si="389"/>
        <v>#N/A</v>
      </c>
      <c r="AC557" s="85" t="e">
        <f t="shared" si="390"/>
        <v>#N/A</v>
      </c>
      <c r="AD557" s="85" t="e">
        <f t="shared" si="391"/>
        <v>#N/A</v>
      </c>
      <c r="AE557" s="85" t="e">
        <f t="shared" si="392"/>
        <v>#N/A</v>
      </c>
      <c r="AF557" s="85" t="e">
        <f t="shared" si="393"/>
        <v>#N/A</v>
      </c>
      <c r="AG557" s="85" t="e">
        <f t="shared" si="394"/>
        <v>#N/A</v>
      </c>
      <c r="AH557" s="85" t="e">
        <f t="shared" si="395"/>
        <v>#N/A</v>
      </c>
      <c r="AI557" s="85" t="e">
        <f t="shared" si="396"/>
        <v>#N/A</v>
      </c>
      <c r="AJ557" s="85" t="e">
        <f t="shared" si="397"/>
        <v>#N/A</v>
      </c>
      <c r="AK557" s="85" t="e">
        <f t="shared" si="408"/>
        <v>#VALUE!</v>
      </c>
      <c r="AL557" s="85" t="e">
        <f t="shared" si="409"/>
        <v>#VALUE!</v>
      </c>
      <c r="AM557" s="85" t="e">
        <f t="shared" si="410"/>
        <v>#VALUE!</v>
      </c>
      <c r="AN557" s="85" t="e">
        <f t="shared" si="411"/>
        <v>#N/A</v>
      </c>
      <c r="AO557" s="85" t="e">
        <f t="shared" si="398"/>
        <v>#N/A</v>
      </c>
      <c r="AP557" s="85" t="e">
        <f t="shared" si="399"/>
        <v>#N/A</v>
      </c>
      <c r="AQ557" s="85" t="e">
        <f t="shared" si="400"/>
        <v>#N/A</v>
      </c>
      <c r="AR557" s="85" t="e">
        <f t="shared" si="401"/>
        <v>#N/A</v>
      </c>
      <c r="AS557" s="85" t="e">
        <f t="shared" si="402"/>
        <v>#N/A</v>
      </c>
      <c r="AT557" s="85" t="e">
        <f t="shared" si="403"/>
        <v>#N/A</v>
      </c>
      <c r="AU557" s="85" t="e">
        <f t="shared" si="412"/>
        <v>#VALUE!</v>
      </c>
      <c r="AV557" s="85" t="e">
        <f t="shared" si="413"/>
        <v>#VALUE!</v>
      </c>
      <c r="AW557" s="85" t="e">
        <f t="shared" si="414"/>
        <v>#VALUE!</v>
      </c>
      <c r="AX557" s="25" t="e">
        <f t="shared" si="415"/>
        <v>#VALUE!</v>
      </c>
      <c r="AY557" s="25">
        <f t="shared" si="376"/>
        <v>1.0169999999999999</v>
      </c>
      <c r="AZ557" s="55" t="e">
        <f t="shared" si="416"/>
        <v>#DIV/0!</v>
      </c>
    </row>
    <row r="558" spans="3:52">
      <c r="C558" s="4"/>
      <c r="D558" s="4"/>
      <c r="E558" s="4"/>
      <c r="F558" s="4"/>
      <c r="G558" s="55">
        <f t="shared" si="377"/>
        <v>-1.1208741258741391E-2</v>
      </c>
      <c r="H558" s="26"/>
      <c r="I558" s="25">
        <f>'Randament Mammo'!$I$18-4.5</f>
        <v>61.5</v>
      </c>
      <c r="J558" s="26"/>
      <c r="K558" s="25">
        <f t="shared" si="404"/>
        <v>0</v>
      </c>
      <c r="L558" s="25" t="e">
        <f>VLOOKUP(E558,'Tabele aux MGD'!B548:F558,IF(_CTF="Mo/Mo",2,IF(_CTF="Mo/Rh",3,IF(_CTF="Rh/Rh",4,5))),0)</f>
        <v>#N/A</v>
      </c>
      <c r="M558" s="25" t="e">
        <f t="shared" si="378"/>
        <v>#N/A</v>
      </c>
      <c r="N558" s="25" t="e">
        <f t="shared" si="379"/>
        <v>#N/A</v>
      </c>
      <c r="O558" s="25" t="e">
        <f t="shared" si="380"/>
        <v>#N/A</v>
      </c>
      <c r="P558" s="25" t="e">
        <f t="shared" si="381"/>
        <v>#N/A</v>
      </c>
      <c r="Q558" s="25" t="e">
        <f t="shared" si="382"/>
        <v>#N/A</v>
      </c>
      <c r="R558" s="25" t="e">
        <f t="shared" si="383"/>
        <v>#N/A</v>
      </c>
      <c r="S558" s="25" t="e">
        <f t="shared" si="384"/>
        <v>#N/A</v>
      </c>
      <c r="T558" s="25" t="e">
        <f t="shared" si="385"/>
        <v>#N/A</v>
      </c>
      <c r="U558" s="25" t="e">
        <f t="shared" si="405"/>
        <v>#VALUE!</v>
      </c>
      <c r="V558" s="25" t="e">
        <f t="shared" si="406"/>
        <v>#VALUE!</v>
      </c>
      <c r="W558" s="25" t="e">
        <f t="shared" si="407"/>
        <v>#VALUE!</v>
      </c>
      <c r="X558" s="26"/>
      <c r="Y558" s="85" t="e">
        <f t="shared" si="386"/>
        <v>#N/A</v>
      </c>
      <c r="Z558" s="85" t="e">
        <f t="shared" si="387"/>
        <v>#N/A</v>
      </c>
      <c r="AA558" s="85" t="e">
        <f t="shared" si="388"/>
        <v>#N/A</v>
      </c>
      <c r="AB558" s="85" t="e">
        <f t="shared" si="389"/>
        <v>#N/A</v>
      </c>
      <c r="AC558" s="85" t="e">
        <f t="shared" si="390"/>
        <v>#N/A</v>
      </c>
      <c r="AD558" s="85" t="e">
        <f t="shared" si="391"/>
        <v>#N/A</v>
      </c>
      <c r="AE558" s="85" t="e">
        <f t="shared" si="392"/>
        <v>#N/A</v>
      </c>
      <c r="AF558" s="85" t="e">
        <f t="shared" si="393"/>
        <v>#N/A</v>
      </c>
      <c r="AG558" s="85" t="e">
        <f t="shared" si="394"/>
        <v>#N/A</v>
      </c>
      <c r="AH558" s="85" t="e">
        <f t="shared" si="395"/>
        <v>#N/A</v>
      </c>
      <c r="AI558" s="85" t="e">
        <f t="shared" si="396"/>
        <v>#N/A</v>
      </c>
      <c r="AJ558" s="85" t="e">
        <f t="shared" si="397"/>
        <v>#N/A</v>
      </c>
      <c r="AK558" s="85" t="e">
        <f t="shared" si="408"/>
        <v>#VALUE!</v>
      </c>
      <c r="AL558" s="85" t="e">
        <f t="shared" si="409"/>
        <v>#VALUE!</v>
      </c>
      <c r="AM558" s="85" t="e">
        <f t="shared" si="410"/>
        <v>#VALUE!</v>
      </c>
      <c r="AN558" s="85" t="e">
        <f t="shared" si="411"/>
        <v>#N/A</v>
      </c>
      <c r="AO558" s="85" t="e">
        <f t="shared" si="398"/>
        <v>#N/A</v>
      </c>
      <c r="AP558" s="85" t="e">
        <f t="shared" si="399"/>
        <v>#N/A</v>
      </c>
      <c r="AQ558" s="85" t="e">
        <f t="shared" si="400"/>
        <v>#N/A</v>
      </c>
      <c r="AR558" s="85" t="e">
        <f t="shared" si="401"/>
        <v>#N/A</v>
      </c>
      <c r="AS558" s="85" t="e">
        <f t="shared" si="402"/>
        <v>#N/A</v>
      </c>
      <c r="AT558" s="85" t="e">
        <f t="shared" si="403"/>
        <v>#N/A</v>
      </c>
      <c r="AU558" s="85" t="e">
        <f t="shared" si="412"/>
        <v>#VALUE!</v>
      </c>
      <c r="AV558" s="85" t="e">
        <f t="shared" si="413"/>
        <v>#VALUE!</v>
      </c>
      <c r="AW558" s="85" t="e">
        <f t="shared" si="414"/>
        <v>#VALUE!</v>
      </c>
      <c r="AX558" s="25" t="e">
        <f t="shared" si="415"/>
        <v>#VALUE!</v>
      </c>
      <c r="AY558" s="25">
        <f t="shared" si="376"/>
        <v>1.0169999999999999</v>
      </c>
      <c r="AZ558" s="55" t="e">
        <f t="shared" si="416"/>
        <v>#DIV/0!</v>
      </c>
    </row>
    <row r="559" spans="3:52">
      <c r="C559" s="4"/>
      <c r="D559" s="4"/>
      <c r="E559" s="4"/>
      <c r="F559" s="4"/>
      <c r="G559" s="55">
        <f t="shared" si="377"/>
        <v>-1.1208741258741391E-2</v>
      </c>
      <c r="H559" s="26"/>
      <c r="I559" s="25">
        <f>'Randament Mammo'!$I$18-4.5</f>
        <v>61.5</v>
      </c>
      <c r="J559" s="26"/>
      <c r="K559" s="25">
        <f t="shared" si="404"/>
        <v>0</v>
      </c>
      <c r="L559" s="25" t="e">
        <f>VLOOKUP(E559,'Tabele aux MGD'!B549:F559,IF(_CTF="Mo/Mo",2,IF(_CTF="Mo/Rh",3,IF(_CTF="Rh/Rh",4,5))),0)</f>
        <v>#N/A</v>
      </c>
      <c r="M559" s="25" t="e">
        <f t="shared" si="378"/>
        <v>#N/A</v>
      </c>
      <c r="N559" s="25" t="e">
        <f t="shared" si="379"/>
        <v>#N/A</v>
      </c>
      <c r="O559" s="25" t="e">
        <f t="shared" si="380"/>
        <v>#N/A</v>
      </c>
      <c r="P559" s="25" t="e">
        <f t="shared" si="381"/>
        <v>#N/A</v>
      </c>
      <c r="Q559" s="25" t="e">
        <f t="shared" si="382"/>
        <v>#N/A</v>
      </c>
      <c r="R559" s="25" t="e">
        <f t="shared" si="383"/>
        <v>#N/A</v>
      </c>
      <c r="S559" s="25" t="e">
        <f t="shared" si="384"/>
        <v>#N/A</v>
      </c>
      <c r="T559" s="25" t="e">
        <f t="shared" si="385"/>
        <v>#N/A</v>
      </c>
      <c r="U559" s="25" t="e">
        <f t="shared" si="405"/>
        <v>#VALUE!</v>
      </c>
      <c r="V559" s="25" t="e">
        <f t="shared" si="406"/>
        <v>#VALUE!</v>
      </c>
      <c r="W559" s="25" t="e">
        <f t="shared" si="407"/>
        <v>#VALUE!</v>
      </c>
      <c r="X559" s="26"/>
      <c r="Y559" s="85" t="e">
        <f t="shared" si="386"/>
        <v>#N/A</v>
      </c>
      <c r="Z559" s="85" t="e">
        <f t="shared" si="387"/>
        <v>#N/A</v>
      </c>
      <c r="AA559" s="85" t="e">
        <f t="shared" si="388"/>
        <v>#N/A</v>
      </c>
      <c r="AB559" s="85" t="e">
        <f t="shared" si="389"/>
        <v>#N/A</v>
      </c>
      <c r="AC559" s="85" t="e">
        <f t="shared" si="390"/>
        <v>#N/A</v>
      </c>
      <c r="AD559" s="85" t="e">
        <f t="shared" si="391"/>
        <v>#N/A</v>
      </c>
      <c r="AE559" s="85" t="e">
        <f t="shared" si="392"/>
        <v>#N/A</v>
      </c>
      <c r="AF559" s="85" t="e">
        <f t="shared" si="393"/>
        <v>#N/A</v>
      </c>
      <c r="AG559" s="85" t="e">
        <f t="shared" si="394"/>
        <v>#N/A</v>
      </c>
      <c r="AH559" s="85" t="e">
        <f t="shared" si="395"/>
        <v>#N/A</v>
      </c>
      <c r="AI559" s="85" t="e">
        <f t="shared" si="396"/>
        <v>#N/A</v>
      </c>
      <c r="AJ559" s="85" t="e">
        <f t="shared" si="397"/>
        <v>#N/A</v>
      </c>
      <c r="AK559" s="85" t="e">
        <f t="shared" si="408"/>
        <v>#VALUE!</v>
      </c>
      <c r="AL559" s="85" t="e">
        <f t="shared" si="409"/>
        <v>#VALUE!</v>
      </c>
      <c r="AM559" s="85" t="e">
        <f t="shared" si="410"/>
        <v>#VALUE!</v>
      </c>
      <c r="AN559" s="85" t="e">
        <f t="shared" si="411"/>
        <v>#N/A</v>
      </c>
      <c r="AO559" s="85" t="e">
        <f t="shared" si="398"/>
        <v>#N/A</v>
      </c>
      <c r="AP559" s="85" t="e">
        <f t="shared" si="399"/>
        <v>#N/A</v>
      </c>
      <c r="AQ559" s="85" t="e">
        <f t="shared" si="400"/>
        <v>#N/A</v>
      </c>
      <c r="AR559" s="85" t="e">
        <f t="shared" si="401"/>
        <v>#N/A</v>
      </c>
      <c r="AS559" s="85" t="e">
        <f t="shared" si="402"/>
        <v>#N/A</v>
      </c>
      <c r="AT559" s="85" t="e">
        <f t="shared" si="403"/>
        <v>#N/A</v>
      </c>
      <c r="AU559" s="85" t="e">
        <f t="shared" si="412"/>
        <v>#VALUE!</v>
      </c>
      <c r="AV559" s="85" t="e">
        <f t="shared" si="413"/>
        <v>#VALUE!</v>
      </c>
      <c r="AW559" s="85" t="e">
        <f t="shared" si="414"/>
        <v>#VALUE!</v>
      </c>
      <c r="AX559" s="25" t="e">
        <f t="shared" si="415"/>
        <v>#VALUE!</v>
      </c>
      <c r="AY559" s="25">
        <f t="shared" si="376"/>
        <v>1.0169999999999999</v>
      </c>
      <c r="AZ559" s="55" t="e">
        <f t="shared" si="416"/>
        <v>#DIV/0!</v>
      </c>
    </row>
    <row r="560" spans="3:52">
      <c r="C560" s="4"/>
      <c r="D560" s="4"/>
      <c r="E560" s="4"/>
      <c r="F560" s="4"/>
      <c r="G560" s="55">
        <f t="shared" si="377"/>
        <v>-1.1208741258741391E-2</v>
      </c>
      <c r="H560" s="26"/>
      <c r="I560" s="25">
        <f>'Randament Mammo'!$I$18-4.5</f>
        <v>61.5</v>
      </c>
      <c r="J560" s="26"/>
      <c r="K560" s="25">
        <f t="shared" si="404"/>
        <v>0</v>
      </c>
      <c r="L560" s="25" t="e">
        <f>VLOOKUP(E560,'Tabele aux MGD'!B550:F560,IF(_CTF="Mo/Mo",2,IF(_CTF="Mo/Rh",3,IF(_CTF="Rh/Rh",4,5))),0)</f>
        <v>#N/A</v>
      </c>
      <c r="M560" s="25" t="e">
        <f t="shared" si="378"/>
        <v>#N/A</v>
      </c>
      <c r="N560" s="25" t="e">
        <f t="shared" si="379"/>
        <v>#N/A</v>
      </c>
      <c r="O560" s="25" t="e">
        <f t="shared" si="380"/>
        <v>#N/A</v>
      </c>
      <c r="P560" s="25" t="e">
        <f t="shared" si="381"/>
        <v>#N/A</v>
      </c>
      <c r="Q560" s="25" t="e">
        <f t="shared" si="382"/>
        <v>#N/A</v>
      </c>
      <c r="R560" s="25" t="e">
        <f t="shared" si="383"/>
        <v>#N/A</v>
      </c>
      <c r="S560" s="25" t="e">
        <f t="shared" si="384"/>
        <v>#N/A</v>
      </c>
      <c r="T560" s="25" t="e">
        <f t="shared" si="385"/>
        <v>#N/A</v>
      </c>
      <c r="U560" s="25" t="e">
        <f t="shared" si="405"/>
        <v>#VALUE!</v>
      </c>
      <c r="V560" s="25" t="e">
        <f t="shared" si="406"/>
        <v>#VALUE!</v>
      </c>
      <c r="W560" s="25" t="e">
        <f t="shared" si="407"/>
        <v>#VALUE!</v>
      </c>
      <c r="X560" s="26"/>
      <c r="Y560" s="85" t="e">
        <f t="shared" si="386"/>
        <v>#N/A</v>
      </c>
      <c r="Z560" s="85" t="e">
        <f t="shared" si="387"/>
        <v>#N/A</v>
      </c>
      <c r="AA560" s="85" t="e">
        <f t="shared" si="388"/>
        <v>#N/A</v>
      </c>
      <c r="AB560" s="85" t="e">
        <f t="shared" si="389"/>
        <v>#N/A</v>
      </c>
      <c r="AC560" s="85" t="e">
        <f t="shared" si="390"/>
        <v>#N/A</v>
      </c>
      <c r="AD560" s="85" t="e">
        <f t="shared" si="391"/>
        <v>#N/A</v>
      </c>
      <c r="AE560" s="85" t="e">
        <f t="shared" si="392"/>
        <v>#N/A</v>
      </c>
      <c r="AF560" s="85" t="e">
        <f t="shared" si="393"/>
        <v>#N/A</v>
      </c>
      <c r="AG560" s="85" t="e">
        <f t="shared" si="394"/>
        <v>#N/A</v>
      </c>
      <c r="AH560" s="85" t="e">
        <f t="shared" si="395"/>
        <v>#N/A</v>
      </c>
      <c r="AI560" s="85" t="e">
        <f t="shared" si="396"/>
        <v>#N/A</v>
      </c>
      <c r="AJ560" s="85" t="e">
        <f t="shared" si="397"/>
        <v>#N/A</v>
      </c>
      <c r="AK560" s="85" t="e">
        <f t="shared" si="408"/>
        <v>#VALUE!</v>
      </c>
      <c r="AL560" s="85" t="e">
        <f t="shared" si="409"/>
        <v>#VALUE!</v>
      </c>
      <c r="AM560" s="85" t="e">
        <f t="shared" si="410"/>
        <v>#VALUE!</v>
      </c>
      <c r="AN560" s="85" t="e">
        <f t="shared" si="411"/>
        <v>#N/A</v>
      </c>
      <c r="AO560" s="85" t="e">
        <f t="shared" si="398"/>
        <v>#N/A</v>
      </c>
      <c r="AP560" s="85" t="e">
        <f t="shared" si="399"/>
        <v>#N/A</v>
      </c>
      <c r="AQ560" s="85" t="e">
        <f t="shared" si="400"/>
        <v>#N/A</v>
      </c>
      <c r="AR560" s="85" t="e">
        <f t="shared" si="401"/>
        <v>#N/A</v>
      </c>
      <c r="AS560" s="85" t="e">
        <f t="shared" si="402"/>
        <v>#N/A</v>
      </c>
      <c r="AT560" s="85" t="e">
        <f t="shared" si="403"/>
        <v>#N/A</v>
      </c>
      <c r="AU560" s="85" t="e">
        <f t="shared" si="412"/>
        <v>#VALUE!</v>
      </c>
      <c r="AV560" s="85" t="e">
        <f t="shared" si="413"/>
        <v>#VALUE!</v>
      </c>
      <c r="AW560" s="85" t="e">
        <f t="shared" si="414"/>
        <v>#VALUE!</v>
      </c>
      <c r="AX560" s="25" t="e">
        <f t="shared" si="415"/>
        <v>#VALUE!</v>
      </c>
      <c r="AY560" s="25">
        <f t="shared" si="376"/>
        <v>1.0169999999999999</v>
      </c>
      <c r="AZ560" s="55" t="e">
        <f t="shared" si="416"/>
        <v>#DIV/0!</v>
      </c>
    </row>
    <row r="561" spans="3:52">
      <c r="C561" s="4"/>
      <c r="D561" s="4"/>
      <c r="E561" s="4"/>
      <c r="F561" s="4"/>
      <c r="G561" s="55">
        <f t="shared" si="377"/>
        <v>-1.1208741258741391E-2</v>
      </c>
      <c r="H561" s="26"/>
      <c r="I561" s="25">
        <f>'Randament Mammo'!$I$18-4.5</f>
        <v>61.5</v>
      </c>
      <c r="J561" s="26"/>
      <c r="K561" s="25">
        <f t="shared" si="404"/>
        <v>0</v>
      </c>
      <c r="L561" s="25" t="e">
        <f>VLOOKUP(E561,'Tabele aux MGD'!B551:F561,IF(_CTF="Mo/Mo",2,IF(_CTF="Mo/Rh",3,IF(_CTF="Rh/Rh",4,5))),0)</f>
        <v>#N/A</v>
      </c>
      <c r="M561" s="25" t="e">
        <f t="shared" si="378"/>
        <v>#N/A</v>
      </c>
      <c r="N561" s="25" t="e">
        <f t="shared" si="379"/>
        <v>#N/A</v>
      </c>
      <c r="O561" s="25" t="e">
        <f t="shared" si="380"/>
        <v>#N/A</v>
      </c>
      <c r="P561" s="25" t="e">
        <f t="shared" si="381"/>
        <v>#N/A</v>
      </c>
      <c r="Q561" s="25" t="e">
        <f t="shared" si="382"/>
        <v>#N/A</v>
      </c>
      <c r="R561" s="25" t="e">
        <f t="shared" si="383"/>
        <v>#N/A</v>
      </c>
      <c r="S561" s="25" t="e">
        <f t="shared" si="384"/>
        <v>#N/A</v>
      </c>
      <c r="T561" s="25" t="e">
        <f t="shared" si="385"/>
        <v>#N/A</v>
      </c>
      <c r="U561" s="25" t="e">
        <f t="shared" si="405"/>
        <v>#VALUE!</v>
      </c>
      <c r="V561" s="25" t="e">
        <f t="shared" si="406"/>
        <v>#VALUE!</v>
      </c>
      <c r="W561" s="25" t="e">
        <f t="shared" si="407"/>
        <v>#VALUE!</v>
      </c>
      <c r="X561" s="26"/>
      <c r="Y561" s="85" t="e">
        <f t="shared" si="386"/>
        <v>#N/A</v>
      </c>
      <c r="Z561" s="85" t="e">
        <f t="shared" si="387"/>
        <v>#N/A</v>
      </c>
      <c r="AA561" s="85" t="e">
        <f t="shared" si="388"/>
        <v>#N/A</v>
      </c>
      <c r="AB561" s="85" t="e">
        <f t="shared" si="389"/>
        <v>#N/A</v>
      </c>
      <c r="AC561" s="85" t="e">
        <f t="shared" si="390"/>
        <v>#N/A</v>
      </c>
      <c r="AD561" s="85" t="e">
        <f t="shared" si="391"/>
        <v>#N/A</v>
      </c>
      <c r="AE561" s="85" t="e">
        <f t="shared" si="392"/>
        <v>#N/A</v>
      </c>
      <c r="AF561" s="85" t="e">
        <f t="shared" si="393"/>
        <v>#N/A</v>
      </c>
      <c r="AG561" s="85" t="e">
        <f t="shared" si="394"/>
        <v>#N/A</v>
      </c>
      <c r="AH561" s="85" t="e">
        <f t="shared" si="395"/>
        <v>#N/A</v>
      </c>
      <c r="AI561" s="85" t="e">
        <f t="shared" si="396"/>
        <v>#N/A</v>
      </c>
      <c r="AJ561" s="85" t="e">
        <f t="shared" si="397"/>
        <v>#N/A</v>
      </c>
      <c r="AK561" s="85" t="e">
        <f t="shared" si="408"/>
        <v>#VALUE!</v>
      </c>
      <c r="AL561" s="85" t="e">
        <f t="shared" si="409"/>
        <v>#VALUE!</v>
      </c>
      <c r="AM561" s="85" t="e">
        <f t="shared" si="410"/>
        <v>#VALUE!</v>
      </c>
      <c r="AN561" s="85" t="e">
        <f t="shared" si="411"/>
        <v>#N/A</v>
      </c>
      <c r="AO561" s="85" t="e">
        <f t="shared" si="398"/>
        <v>#N/A</v>
      </c>
      <c r="AP561" s="85" t="e">
        <f t="shared" si="399"/>
        <v>#N/A</v>
      </c>
      <c r="AQ561" s="85" t="e">
        <f t="shared" si="400"/>
        <v>#N/A</v>
      </c>
      <c r="AR561" s="85" t="e">
        <f t="shared" si="401"/>
        <v>#N/A</v>
      </c>
      <c r="AS561" s="85" t="e">
        <f t="shared" si="402"/>
        <v>#N/A</v>
      </c>
      <c r="AT561" s="85" t="e">
        <f t="shared" si="403"/>
        <v>#N/A</v>
      </c>
      <c r="AU561" s="85" t="e">
        <f t="shared" si="412"/>
        <v>#VALUE!</v>
      </c>
      <c r="AV561" s="85" t="e">
        <f t="shared" si="413"/>
        <v>#VALUE!</v>
      </c>
      <c r="AW561" s="85" t="e">
        <f t="shared" si="414"/>
        <v>#VALUE!</v>
      </c>
      <c r="AX561" s="25" t="e">
        <f t="shared" si="415"/>
        <v>#VALUE!</v>
      </c>
      <c r="AY561" s="25">
        <f t="shared" si="376"/>
        <v>1.0169999999999999</v>
      </c>
      <c r="AZ561" s="55" t="e">
        <f t="shared" si="416"/>
        <v>#DIV/0!</v>
      </c>
    </row>
    <row r="562" spans="3:52">
      <c r="C562" s="4"/>
      <c r="D562" s="4"/>
      <c r="E562" s="4"/>
      <c r="F562" s="4"/>
      <c r="G562" s="55">
        <f t="shared" si="377"/>
        <v>-1.1208741258741391E-2</v>
      </c>
      <c r="H562" s="26"/>
      <c r="I562" s="25">
        <f>'Randament Mammo'!$I$18-4.5</f>
        <v>61.5</v>
      </c>
      <c r="J562" s="26"/>
      <c r="K562" s="25">
        <f t="shared" si="404"/>
        <v>0</v>
      </c>
      <c r="L562" s="25" t="e">
        <f>VLOOKUP(E562,'Tabele aux MGD'!B552:F562,IF(_CTF="Mo/Mo",2,IF(_CTF="Mo/Rh",3,IF(_CTF="Rh/Rh",4,5))),0)</f>
        <v>#N/A</v>
      </c>
      <c r="M562" s="25" t="e">
        <f t="shared" si="378"/>
        <v>#N/A</v>
      </c>
      <c r="N562" s="25" t="e">
        <f t="shared" si="379"/>
        <v>#N/A</v>
      </c>
      <c r="O562" s="25" t="e">
        <f t="shared" si="380"/>
        <v>#N/A</v>
      </c>
      <c r="P562" s="25" t="e">
        <f t="shared" si="381"/>
        <v>#N/A</v>
      </c>
      <c r="Q562" s="25" t="e">
        <f t="shared" si="382"/>
        <v>#N/A</v>
      </c>
      <c r="R562" s="25" t="e">
        <f t="shared" si="383"/>
        <v>#N/A</v>
      </c>
      <c r="S562" s="25" t="e">
        <f t="shared" si="384"/>
        <v>#N/A</v>
      </c>
      <c r="T562" s="25" t="e">
        <f t="shared" si="385"/>
        <v>#N/A</v>
      </c>
      <c r="U562" s="25" t="e">
        <f t="shared" si="405"/>
        <v>#VALUE!</v>
      </c>
      <c r="V562" s="25" t="e">
        <f t="shared" si="406"/>
        <v>#VALUE!</v>
      </c>
      <c r="W562" s="25" t="e">
        <f t="shared" si="407"/>
        <v>#VALUE!</v>
      </c>
      <c r="X562" s="26"/>
      <c r="Y562" s="85" t="e">
        <f t="shared" si="386"/>
        <v>#N/A</v>
      </c>
      <c r="Z562" s="85" t="e">
        <f t="shared" si="387"/>
        <v>#N/A</v>
      </c>
      <c r="AA562" s="85" t="e">
        <f t="shared" si="388"/>
        <v>#N/A</v>
      </c>
      <c r="AB562" s="85" t="e">
        <f t="shared" si="389"/>
        <v>#N/A</v>
      </c>
      <c r="AC562" s="85" t="e">
        <f t="shared" si="390"/>
        <v>#N/A</v>
      </c>
      <c r="AD562" s="85" t="e">
        <f t="shared" si="391"/>
        <v>#N/A</v>
      </c>
      <c r="AE562" s="85" t="e">
        <f t="shared" si="392"/>
        <v>#N/A</v>
      </c>
      <c r="AF562" s="85" t="e">
        <f t="shared" si="393"/>
        <v>#N/A</v>
      </c>
      <c r="AG562" s="85" t="e">
        <f t="shared" si="394"/>
        <v>#N/A</v>
      </c>
      <c r="AH562" s="85" t="e">
        <f t="shared" si="395"/>
        <v>#N/A</v>
      </c>
      <c r="AI562" s="85" t="e">
        <f t="shared" si="396"/>
        <v>#N/A</v>
      </c>
      <c r="AJ562" s="85" t="e">
        <f t="shared" si="397"/>
        <v>#N/A</v>
      </c>
      <c r="AK562" s="85" t="e">
        <f t="shared" si="408"/>
        <v>#VALUE!</v>
      </c>
      <c r="AL562" s="85" t="e">
        <f t="shared" si="409"/>
        <v>#VALUE!</v>
      </c>
      <c r="AM562" s="85" t="e">
        <f t="shared" si="410"/>
        <v>#VALUE!</v>
      </c>
      <c r="AN562" s="85" t="e">
        <f t="shared" si="411"/>
        <v>#N/A</v>
      </c>
      <c r="AO562" s="85" t="e">
        <f t="shared" si="398"/>
        <v>#N/A</v>
      </c>
      <c r="AP562" s="85" t="e">
        <f t="shared" si="399"/>
        <v>#N/A</v>
      </c>
      <c r="AQ562" s="85" t="e">
        <f t="shared" si="400"/>
        <v>#N/A</v>
      </c>
      <c r="AR562" s="85" t="e">
        <f t="shared" si="401"/>
        <v>#N/A</v>
      </c>
      <c r="AS562" s="85" t="e">
        <f t="shared" si="402"/>
        <v>#N/A</v>
      </c>
      <c r="AT562" s="85" t="e">
        <f t="shared" si="403"/>
        <v>#N/A</v>
      </c>
      <c r="AU562" s="85" t="e">
        <f t="shared" si="412"/>
        <v>#VALUE!</v>
      </c>
      <c r="AV562" s="85" t="e">
        <f t="shared" si="413"/>
        <v>#VALUE!</v>
      </c>
      <c r="AW562" s="85" t="e">
        <f t="shared" si="414"/>
        <v>#VALUE!</v>
      </c>
      <c r="AX562" s="25" t="e">
        <f t="shared" si="415"/>
        <v>#VALUE!</v>
      </c>
      <c r="AY562" s="25">
        <f t="shared" si="376"/>
        <v>1.0169999999999999</v>
      </c>
      <c r="AZ562" s="55" t="e">
        <f t="shared" si="416"/>
        <v>#DIV/0!</v>
      </c>
    </row>
    <row r="563" spans="3:52">
      <c r="C563" s="4"/>
      <c r="D563" s="4"/>
      <c r="E563" s="4"/>
      <c r="F563" s="4"/>
      <c r="G563" s="55">
        <f t="shared" si="377"/>
        <v>-1.1208741258741391E-2</v>
      </c>
      <c r="H563" s="26"/>
      <c r="I563" s="25">
        <f>'Randament Mammo'!$I$18-4.5</f>
        <v>61.5</v>
      </c>
      <c r="J563" s="26"/>
      <c r="K563" s="25">
        <f t="shared" si="404"/>
        <v>0</v>
      </c>
      <c r="L563" s="25" t="e">
        <f>VLOOKUP(E563,'Tabele aux MGD'!B553:F563,IF(_CTF="Mo/Mo",2,IF(_CTF="Mo/Rh",3,IF(_CTF="Rh/Rh",4,5))),0)</f>
        <v>#N/A</v>
      </c>
      <c r="M563" s="25" t="e">
        <f t="shared" si="378"/>
        <v>#N/A</v>
      </c>
      <c r="N563" s="25" t="e">
        <f t="shared" si="379"/>
        <v>#N/A</v>
      </c>
      <c r="O563" s="25" t="e">
        <f t="shared" si="380"/>
        <v>#N/A</v>
      </c>
      <c r="P563" s="25" t="e">
        <f t="shared" si="381"/>
        <v>#N/A</v>
      </c>
      <c r="Q563" s="25" t="e">
        <f t="shared" si="382"/>
        <v>#N/A</v>
      </c>
      <c r="R563" s="25" t="e">
        <f t="shared" si="383"/>
        <v>#N/A</v>
      </c>
      <c r="S563" s="25" t="e">
        <f t="shared" si="384"/>
        <v>#N/A</v>
      </c>
      <c r="T563" s="25" t="e">
        <f t="shared" si="385"/>
        <v>#N/A</v>
      </c>
      <c r="U563" s="25" t="e">
        <f t="shared" si="405"/>
        <v>#VALUE!</v>
      </c>
      <c r="V563" s="25" t="e">
        <f t="shared" si="406"/>
        <v>#VALUE!</v>
      </c>
      <c r="W563" s="25" t="e">
        <f t="shared" si="407"/>
        <v>#VALUE!</v>
      </c>
      <c r="X563" s="26"/>
      <c r="Y563" s="85" t="e">
        <f t="shared" si="386"/>
        <v>#N/A</v>
      </c>
      <c r="Z563" s="85" t="e">
        <f t="shared" si="387"/>
        <v>#N/A</v>
      </c>
      <c r="AA563" s="85" t="e">
        <f t="shared" si="388"/>
        <v>#N/A</v>
      </c>
      <c r="AB563" s="85" t="e">
        <f t="shared" si="389"/>
        <v>#N/A</v>
      </c>
      <c r="AC563" s="85" t="e">
        <f t="shared" si="390"/>
        <v>#N/A</v>
      </c>
      <c r="AD563" s="85" t="e">
        <f t="shared" si="391"/>
        <v>#N/A</v>
      </c>
      <c r="AE563" s="85" t="e">
        <f t="shared" si="392"/>
        <v>#N/A</v>
      </c>
      <c r="AF563" s="85" t="e">
        <f t="shared" si="393"/>
        <v>#N/A</v>
      </c>
      <c r="AG563" s="85" t="e">
        <f t="shared" si="394"/>
        <v>#N/A</v>
      </c>
      <c r="AH563" s="85" t="e">
        <f t="shared" si="395"/>
        <v>#N/A</v>
      </c>
      <c r="AI563" s="85" t="e">
        <f t="shared" si="396"/>
        <v>#N/A</v>
      </c>
      <c r="AJ563" s="85" t="e">
        <f t="shared" si="397"/>
        <v>#N/A</v>
      </c>
      <c r="AK563" s="85" t="e">
        <f t="shared" si="408"/>
        <v>#VALUE!</v>
      </c>
      <c r="AL563" s="85" t="e">
        <f t="shared" si="409"/>
        <v>#VALUE!</v>
      </c>
      <c r="AM563" s="85" t="e">
        <f t="shared" si="410"/>
        <v>#VALUE!</v>
      </c>
      <c r="AN563" s="85" t="e">
        <f t="shared" si="411"/>
        <v>#N/A</v>
      </c>
      <c r="AO563" s="85" t="e">
        <f t="shared" si="398"/>
        <v>#N/A</v>
      </c>
      <c r="AP563" s="85" t="e">
        <f t="shared" si="399"/>
        <v>#N/A</v>
      </c>
      <c r="AQ563" s="85" t="e">
        <f t="shared" si="400"/>
        <v>#N/A</v>
      </c>
      <c r="AR563" s="85" t="e">
        <f t="shared" si="401"/>
        <v>#N/A</v>
      </c>
      <c r="AS563" s="85" t="e">
        <f t="shared" si="402"/>
        <v>#N/A</v>
      </c>
      <c r="AT563" s="85" t="e">
        <f t="shared" si="403"/>
        <v>#N/A</v>
      </c>
      <c r="AU563" s="85" t="e">
        <f t="shared" si="412"/>
        <v>#VALUE!</v>
      </c>
      <c r="AV563" s="85" t="e">
        <f t="shared" si="413"/>
        <v>#VALUE!</v>
      </c>
      <c r="AW563" s="85" t="e">
        <f t="shared" si="414"/>
        <v>#VALUE!</v>
      </c>
      <c r="AX563" s="25" t="e">
        <f t="shared" si="415"/>
        <v>#VALUE!</v>
      </c>
      <c r="AY563" s="25">
        <f t="shared" si="376"/>
        <v>1.0169999999999999</v>
      </c>
      <c r="AZ563" s="55" t="e">
        <f t="shared" si="416"/>
        <v>#DIV/0!</v>
      </c>
    </row>
    <row r="564" spans="3:52">
      <c r="C564" s="4"/>
      <c r="D564" s="4"/>
      <c r="E564" s="4"/>
      <c r="F564" s="4"/>
      <c r="G564" s="55">
        <f t="shared" si="377"/>
        <v>-1.1208741258741391E-2</v>
      </c>
      <c r="H564" s="26"/>
      <c r="I564" s="25">
        <f>'Randament Mammo'!$I$18-4.5</f>
        <v>61.5</v>
      </c>
      <c r="J564" s="26"/>
      <c r="K564" s="25">
        <f t="shared" si="404"/>
        <v>0</v>
      </c>
      <c r="L564" s="25" t="e">
        <f>VLOOKUP(E564,'Tabele aux MGD'!B554:F564,IF(_CTF="Mo/Mo",2,IF(_CTF="Mo/Rh",3,IF(_CTF="Rh/Rh",4,5))),0)</f>
        <v>#N/A</v>
      </c>
      <c r="M564" s="25" t="e">
        <f t="shared" si="378"/>
        <v>#N/A</v>
      </c>
      <c r="N564" s="25" t="e">
        <f t="shared" si="379"/>
        <v>#N/A</v>
      </c>
      <c r="O564" s="25" t="e">
        <f t="shared" si="380"/>
        <v>#N/A</v>
      </c>
      <c r="P564" s="25" t="e">
        <f t="shared" si="381"/>
        <v>#N/A</v>
      </c>
      <c r="Q564" s="25" t="e">
        <f t="shared" si="382"/>
        <v>#N/A</v>
      </c>
      <c r="R564" s="25" t="e">
        <f t="shared" si="383"/>
        <v>#N/A</v>
      </c>
      <c r="S564" s="25" t="e">
        <f t="shared" si="384"/>
        <v>#N/A</v>
      </c>
      <c r="T564" s="25" t="e">
        <f t="shared" si="385"/>
        <v>#N/A</v>
      </c>
      <c r="U564" s="25" t="e">
        <f t="shared" si="405"/>
        <v>#VALUE!</v>
      </c>
      <c r="V564" s="25" t="e">
        <f t="shared" si="406"/>
        <v>#VALUE!</v>
      </c>
      <c r="W564" s="25" t="e">
        <f t="shared" si="407"/>
        <v>#VALUE!</v>
      </c>
      <c r="X564" s="26"/>
      <c r="Y564" s="85" t="e">
        <f t="shared" si="386"/>
        <v>#N/A</v>
      </c>
      <c r="Z564" s="85" t="e">
        <f t="shared" si="387"/>
        <v>#N/A</v>
      </c>
      <c r="AA564" s="85" t="e">
        <f t="shared" si="388"/>
        <v>#N/A</v>
      </c>
      <c r="AB564" s="85" t="e">
        <f t="shared" si="389"/>
        <v>#N/A</v>
      </c>
      <c r="AC564" s="85" t="e">
        <f t="shared" si="390"/>
        <v>#N/A</v>
      </c>
      <c r="AD564" s="85" t="e">
        <f t="shared" si="391"/>
        <v>#N/A</v>
      </c>
      <c r="AE564" s="85" t="e">
        <f t="shared" si="392"/>
        <v>#N/A</v>
      </c>
      <c r="AF564" s="85" t="e">
        <f t="shared" si="393"/>
        <v>#N/A</v>
      </c>
      <c r="AG564" s="85" t="e">
        <f t="shared" si="394"/>
        <v>#N/A</v>
      </c>
      <c r="AH564" s="85" t="e">
        <f t="shared" si="395"/>
        <v>#N/A</v>
      </c>
      <c r="AI564" s="85" t="e">
        <f t="shared" si="396"/>
        <v>#N/A</v>
      </c>
      <c r="AJ564" s="85" t="e">
        <f t="shared" si="397"/>
        <v>#N/A</v>
      </c>
      <c r="AK564" s="85" t="e">
        <f t="shared" si="408"/>
        <v>#VALUE!</v>
      </c>
      <c r="AL564" s="85" t="e">
        <f t="shared" si="409"/>
        <v>#VALUE!</v>
      </c>
      <c r="AM564" s="85" t="e">
        <f t="shared" si="410"/>
        <v>#VALUE!</v>
      </c>
      <c r="AN564" s="85" t="e">
        <f t="shared" si="411"/>
        <v>#N/A</v>
      </c>
      <c r="AO564" s="85" t="e">
        <f t="shared" si="398"/>
        <v>#N/A</v>
      </c>
      <c r="AP564" s="85" t="e">
        <f t="shared" si="399"/>
        <v>#N/A</v>
      </c>
      <c r="AQ564" s="85" t="e">
        <f t="shared" si="400"/>
        <v>#N/A</v>
      </c>
      <c r="AR564" s="85" t="e">
        <f t="shared" si="401"/>
        <v>#N/A</v>
      </c>
      <c r="AS564" s="85" t="e">
        <f t="shared" si="402"/>
        <v>#N/A</v>
      </c>
      <c r="AT564" s="85" t="e">
        <f t="shared" si="403"/>
        <v>#N/A</v>
      </c>
      <c r="AU564" s="85" t="e">
        <f t="shared" si="412"/>
        <v>#VALUE!</v>
      </c>
      <c r="AV564" s="85" t="e">
        <f t="shared" si="413"/>
        <v>#VALUE!</v>
      </c>
      <c r="AW564" s="85" t="e">
        <f t="shared" si="414"/>
        <v>#VALUE!</v>
      </c>
      <c r="AX564" s="25" t="e">
        <f t="shared" si="415"/>
        <v>#VALUE!</v>
      </c>
      <c r="AY564" s="25">
        <f t="shared" si="376"/>
        <v>1.0169999999999999</v>
      </c>
      <c r="AZ564" s="55" t="e">
        <f t="shared" si="416"/>
        <v>#DIV/0!</v>
      </c>
    </row>
    <row r="565" spans="3:52">
      <c r="C565" s="4"/>
      <c r="D565" s="4"/>
      <c r="E565" s="4"/>
      <c r="F565" s="4"/>
      <c r="G565" s="55">
        <f t="shared" si="377"/>
        <v>-1.1208741258741391E-2</v>
      </c>
      <c r="H565" s="26"/>
      <c r="I565" s="25">
        <f>'Randament Mammo'!$I$18-4.5</f>
        <v>61.5</v>
      </c>
      <c r="J565" s="26"/>
      <c r="K565" s="25">
        <f t="shared" si="404"/>
        <v>0</v>
      </c>
      <c r="L565" s="25" t="e">
        <f>VLOOKUP(E565,'Tabele aux MGD'!B555:F565,IF(_CTF="Mo/Mo",2,IF(_CTF="Mo/Rh",3,IF(_CTF="Rh/Rh",4,5))),0)</f>
        <v>#N/A</v>
      </c>
      <c r="M565" s="25" t="e">
        <f t="shared" si="378"/>
        <v>#N/A</v>
      </c>
      <c r="N565" s="25" t="e">
        <f t="shared" si="379"/>
        <v>#N/A</v>
      </c>
      <c r="O565" s="25" t="e">
        <f t="shared" si="380"/>
        <v>#N/A</v>
      </c>
      <c r="P565" s="25" t="e">
        <f t="shared" si="381"/>
        <v>#N/A</v>
      </c>
      <c r="Q565" s="25" t="e">
        <f t="shared" si="382"/>
        <v>#N/A</v>
      </c>
      <c r="R565" s="25" t="e">
        <f t="shared" si="383"/>
        <v>#N/A</v>
      </c>
      <c r="S565" s="25" t="e">
        <f t="shared" si="384"/>
        <v>#N/A</v>
      </c>
      <c r="T565" s="25" t="e">
        <f t="shared" si="385"/>
        <v>#N/A</v>
      </c>
      <c r="U565" s="25" t="e">
        <f t="shared" si="405"/>
        <v>#VALUE!</v>
      </c>
      <c r="V565" s="25" t="e">
        <f t="shared" si="406"/>
        <v>#VALUE!</v>
      </c>
      <c r="W565" s="25" t="e">
        <f t="shared" si="407"/>
        <v>#VALUE!</v>
      </c>
      <c r="X565" s="26"/>
      <c r="Y565" s="85" t="e">
        <f t="shared" si="386"/>
        <v>#N/A</v>
      </c>
      <c r="Z565" s="85" t="e">
        <f t="shared" si="387"/>
        <v>#N/A</v>
      </c>
      <c r="AA565" s="85" t="e">
        <f t="shared" si="388"/>
        <v>#N/A</v>
      </c>
      <c r="AB565" s="85" t="e">
        <f t="shared" si="389"/>
        <v>#N/A</v>
      </c>
      <c r="AC565" s="85" t="e">
        <f t="shared" si="390"/>
        <v>#N/A</v>
      </c>
      <c r="AD565" s="85" t="e">
        <f t="shared" si="391"/>
        <v>#N/A</v>
      </c>
      <c r="AE565" s="85" t="e">
        <f t="shared" si="392"/>
        <v>#N/A</v>
      </c>
      <c r="AF565" s="85" t="e">
        <f t="shared" si="393"/>
        <v>#N/A</v>
      </c>
      <c r="AG565" s="85" t="e">
        <f t="shared" si="394"/>
        <v>#N/A</v>
      </c>
      <c r="AH565" s="85" t="e">
        <f t="shared" si="395"/>
        <v>#N/A</v>
      </c>
      <c r="AI565" s="85" t="e">
        <f t="shared" si="396"/>
        <v>#N/A</v>
      </c>
      <c r="AJ565" s="85" t="e">
        <f t="shared" si="397"/>
        <v>#N/A</v>
      </c>
      <c r="AK565" s="85" t="e">
        <f t="shared" si="408"/>
        <v>#VALUE!</v>
      </c>
      <c r="AL565" s="85" t="e">
        <f t="shared" si="409"/>
        <v>#VALUE!</v>
      </c>
      <c r="AM565" s="85" t="e">
        <f t="shared" si="410"/>
        <v>#VALUE!</v>
      </c>
      <c r="AN565" s="85" t="e">
        <f t="shared" si="411"/>
        <v>#N/A</v>
      </c>
      <c r="AO565" s="85" t="e">
        <f t="shared" si="398"/>
        <v>#N/A</v>
      </c>
      <c r="AP565" s="85" t="e">
        <f t="shared" si="399"/>
        <v>#N/A</v>
      </c>
      <c r="AQ565" s="85" t="e">
        <f t="shared" si="400"/>
        <v>#N/A</v>
      </c>
      <c r="AR565" s="85" t="e">
        <f t="shared" si="401"/>
        <v>#N/A</v>
      </c>
      <c r="AS565" s="85" t="e">
        <f t="shared" si="402"/>
        <v>#N/A</v>
      </c>
      <c r="AT565" s="85" t="e">
        <f t="shared" si="403"/>
        <v>#N/A</v>
      </c>
      <c r="AU565" s="85" t="e">
        <f t="shared" si="412"/>
        <v>#VALUE!</v>
      </c>
      <c r="AV565" s="85" t="e">
        <f t="shared" si="413"/>
        <v>#VALUE!</v>
      </c>
      <c r="AW565" s="85" t="e">
        <f t="shared" si="414"/>
        <v>#VALUE!</v>
      </c>
      <c r="AX565" s="25" t="e">
        <f t="shared" si="415"/>
        <v>#VALUE!</v>
      </c>
      <c r="AY565" s="25">
        <f t="shared" si="376"/>
        <v>1.0169999999999999</v>
      </c>
      <c r="AZ565" s="55" t="e">
        <f t="shared" si="416"/>
        <v>#DIV/0!</v>
      </c>
    </row>
    <row r="566" spans="3:52">
      <c r="C566" s="4"/>
      <c r="D566" s="4"/>
      <c r="E566" s="4"/>
      <c r="F566" s="4"/>
      <c r="G566" s="55">
        <f t="shared" si="377"/>
        <v>-1.1208741258741391E-2</v>
      </c>
      <c r="H566" s="26"/>
      <c r="I566" s="25">
        <f>'Randament Mammo'!$I$18-4.5</f>
        <v>61.5</v>
      </c>
      <c r="J566" s="26"/>
      <c r="K566" s="25">
        <f t="shared" si="404"/>
        <v>0</v>
      </c>
      <c r="L566" s="25" t="e">
        <f>VLOOKUP(E566,'Tabele aux MGD'!B556:F566,IF(_CTF="Mo/Mo",2,IF(_CTF="Mo/Rh",3,IF(_CTF="Rh/Rh",4,5))),0)</f>
        <v>#N/A</v>
      </c>
      <c r="M566" s="25" t="e">
        <f t="shared" si="378"/>
        <v>#N/A</v>
      </c>
      <c r="N566" s="25" t="e">
        <f t="shared" si="379"/>
        <v>#N/A</v>
      </c>
      <c r="O566" s="25" t="e">
        <f t="shared" si="380"/>
        <v>#N/A</v>
      </c>
      <c r="P566" s="25" t="e">
        <f t="shared" si="381"/>
        <v>#N/A</v>
      </c>
      <c r="Q566" s="25" t="e">
        <f t="shared" si="382"/>
        <v>#N/A</v>
      </c>
      <c r="R566" s="25" t="e">
        <f t="shared" si="383"/>
        <v>#N/A</v>
      </c>
      <c r="S566" s="25" t="e">
        <f t="shared" si="384"/>
        <v>#N/A</v>
      </c>
      <c r="T566" s="25" t="e">
        <f t="shared" si="385"/>
        <v>#N/A</v>
      </c>
      <c r="U566" s="25" t="e">
        <f t="shared" si="405"/>
        <v>#VALUE!</v>
      </c>
      <c r="V566" s="25" t="e">
        <f t="shared" si="406"/>
        <v>#VALUE!</v>
      </c>
      <c r="W566" s="25" t="e">
        <f t="shared" si="407"/>
        <v>#VALUE!</v>
      </c>
      <c r="X566" s="26"/>
      <c r="Y566" s="85" t="e">
        <f t="shared" si="386"/>
        <v>#N/A</v>
      </c>
      <c r="Z566" s="85" t="e">
        <f t="shared" si="387"/>
        <v>#N/A</v>
      </c>
      <c r="AA566" s="85" t="e">
        <f t="shared" si="388"/>
        <v>#N/A</v>
      </c>
      <c r="AB566" s="85" t="e">
        <f t="shared" si="389"/>
        <v>#N/A</v>
      </c>
      <c r="AC566" s="85" t="e">
        <f t="shared" si="390"/>
        <v>#N/A</v>
      </c>
      <c r="AD566" s="85" t="e">
        <f t="shared" si="391"/>
        <v>#N/A</v>
      </c>
      <c r="AE566" s="85" t="e">
        <f t="shared" si="392"/>
        <v>#N/A</v>
      </c>
      <c r="AF566" s="85" t="e">
        <f t="shared" si="393"/>
        <v>#N/A</v>
      </c>
      <c r="AG566" s="85" t="e">
        <f t="shared" si="394"/>
        <v>#N/A</v>
      </c>
      <c r="AH566" s="85" t="e">
        <f t="shared" si="395"/>
        <v>#N/A</v>
      </c>
      <c r="AI566" s="85" t="e">
        <f t="shared" si="396"/>
        <v>#N/A</v>
      </c>
      <c r="AJ566" s="85" t="e">
        <f t="shared" si="397"/>
        <v>#N/A</v>
      </c>
      <c r="AK566" s="85" t="e">
        <f t="shared" si="408"/>
        <v>#VALUE!</v>
      </c>
      <c r="AL566" s="85" t="e">
        <f t="shared" si="409"/>
        <v>#VALUE!</v>
      </c>
      <c r="AM566" s="85" t="e">
        <f t="shared" si="410"/>
        <v>#VALUE!</v>
      </c>
      <c r="AN566" s="85" t="e">
        <f t="shared" si="411"/>
        <v>#N/A</v>
      </c>
      <c r="AO566" s="85" t="e">
        <f t="shared" si="398"/>
        <v>#N/A</v>
      </c>
      <c r="AP566" s="85" t="e">
        <f t="shared" si="399"/>
        <v>#N/A</v>
      </c>
      <c r="AQ566" s="85" t="e">
        <f t="shared" si="400"/>
        <v>#N/A</v>
      </c>
      <c r="AR566" s="85" t="e">
        <f t="shared" si="401"/>
        <v>#N/A</v>
      </c>
      <c r="AS566" s="85" t="e">
        <f t="shared" si="402"/>
        <v>#N/A</v>
      </c>
      <c r="AT566" s="85" t="e">
        <f t="shared" si="403"/>
        <v>#N/A</v>
      </c>
      <c r="AU566" s="85" t="e">
        <f t="shared" si="412"/>
        <v>#VALUE!</v>
      </c>
      <c r="AV566" s="85" t="e">
        <f t="shared" si="413"/>
        <v>#VALUE!</v>
      </c>
      <c r="AW566" s="85" t="e">
        <f t="shared" si="414"/>
        <v>#VALUE!</v>
      </c>
      <c r="AX566" s="25" t="e">
        <f t="shared" si="415"/>
        <v>#VALUE!</v>
      </c>
      <c r="AY566" s="25">
        <f t="shared" si="376"/>
        <v>1.0169999999999999</v>
      </c>
      <c r="AZ566" s="55" t="e">
        <f t="shared" si="416"/>
        <v>#DIV/0!</v>
      </c>
    </row>
    <row r="567" spans="3:52">
      <c r="C567" s="4"/>
      <c r="D567" s="4"/>
      <c r="E567" s="4"/>
      <c r="F567" s="4"/>
      <c r="G567" s="55">
        <f t="shared" si="377"/>
        <v>-1.1208741258741391E-2</v>
      </c>
      <c r="H567" s="26"/>
      <c r="I567" s="25">
        <f>'Randament Mammo'!$I$18-4.5</f>
        <v>61.5</v>
      </c>
      <c r="J567" s="26"/>
      <c r="K567" s="25">
        <f t="shared" si="404"/>
        <v>0</v>
      </c>
      <c r="L567" s="25" t="e">
        <f>VLOOKUP(E567,'Tabele aux MGD'!B557:F567,IF(_CTF="Mo/Mo",2,IF(_CTF="Mo/Rh",3,IF(_CTF="Rh/Rh",4,5))),0)</f>
        <v>#N/A</v>
      </c>
      <c r="M567" s="25" t="e">
        <f t="shared" si="378"/>
        <v>#N/A</v>
      </c>
      <c r="N567" s="25" t="e">
        <f t="shared" si="379"/>
        <v>#N/A</v>
      </c>
      <c r="O567" s="25" t="e">
        <f t="shared" si="380"/>
        <v>#N/A</v>
      </c>
      <c r="P567" s="25" t="e">
        <f t="shared" si="381"/>
        <v>#N/A</v>
      </c>
      <c r="Q567" s="25" t="e">
        <f t="shared" si="382"/>
        <v>#N/A</v>
      </c>
      <c r="R567" s="25" t="e">
        <f t="shared" si="383"/>
        <v>#N/A</v>
      </c>
      <c r="S567" s="25" t="e">
        <f t="shared" si="384"/>
        <v>#N/A</v>
      </c>
      <c r="T567" s="25" t="e">
        <f t="shared" si="385"/>
        <v>#N/A</v>
      </c>
      <c r="U567" s="25" t="e">
        <f t="shared" si="405"/>
        <v>#VALUE!</v>
      </c>
      <c r="V567" s="25" t="e">
        <f t="shared" si="406"/>
        <v>#VALUE!</v>
      </c>
      <c r="W567" s="25" t="e">
        <f t="shared" si="407"/>
        <v>#VALUE!</v>
      </c>
      <c r="X567" s="26"/>
      <c r="Y567" s="85" t="e">
        <f t="shared" si="386"/>
        <v>#N/A</v>
      </c>
      <c r="Z567" s="85" t="e">
        <f t="shared" si="387"/>
        <v>#N/A</v>
      </c>
      <c r="AA567" s="85" t="e">
        <f t="shared" si="388"/>
        <v>#N/A</v>
      </c>
      <c r="AB567" s="85" t="e">
        <f t="shared" si="389"/>
        <v>#N/A</v>
      </c>
      <c r="AC567" s="85" t="e">
        <f t="shared" si="390"/>
        <v>#N/A</v>
      </c>
      <c r="AD567" s="85" t="e">
        <f t="shared" si="391"/>
        <v>#N/A</v>
      </c>
      <c r="AE567" s="85" t="e">
        <f t="shared" si="392"/>
        <v>#N/A</v>
      </c>
      <c r="AF567" s="85" t="e">
        <f t="shared" si="393"/>
        <v>#N/A</v>
      </c>
      <c r="AG567" s="85" t="e">
        <f t="shared" si="394"/>
        <v>#N/A</v>
      </c>
      <c r="AH567" s="85" t="e">
        <f t="shared" si="395"/>
        <v>#N/A</v>
      </c>
      <c r="AI567" s="85" t="e">
        <f t="shared" si="396"/>
        <v>#N/A</v>
      </c>
      <c r="AJ567" s="85" t="e">
        <f t="shared" si="397"/>
        <v>#N/A</v>
      </c>
      <c r="AK567" s="85" t="e">
        <f t="shared" si="408"/>
        <v>#VALUE!</v>
      </c>
      <c r="AL567" s="85" t="e">
        <f t="shared" si="409"/>
        <v>#VALUE!</v>
      </c>
      <c r="AM567" s="85" t="e">
        <f t="shared" si="410"/>
        <v>#VALUE!</v>
      </c>
      <c r="AN567" s="85" t="e">
        <f t="shared" si="411"/>
        <v>#N/A</v>
      </c>
      <c r="AO567" s="85" t="e">
        <f t="shared" si="398"/>
        <v>#N/A</v>
      </c>
      <c r="AP567" s="85" t="e">
        <f t="shared" si="399"/>
        <v>#N/A</v>
      </c>
      <c r="AQ567" s="85" t="e">
        <f t="shared" si="400"/>
        <v>#N/A</v>
      </c>
      <c r="AR567" s="85" t="e">
        <f t="shared" si="401"/>
        <v>#N/A</v>
      </c>
      <c r="AS567" s="85" t="e">
        <f t="shared" si="402"/>
        <v>#N/A</v>
      </c>
      <c r="AT567" s="85" t="e">
        <f t="shared" si="403"/>
        <v>#N/A</v>
      </c>
      <c r="AU567" s="85" t="e">
        <f t="shared" si="412"/>
        <v>#VALUE!</v>
      </c>
      <c r="AV567" s="85" t="e">
        <f t="shared" si="413"/>
        <v>#VALUE!</v>
      </c>
      <c r="AW567" s="85" t="e">
        <f t="shared" si="414"/>
        <v>#VALUE!</v>
      </c>
      <c r="AX567" s="25" t="e">
        <f t="shared" si="415"/>
        <v>#VALUE!</v>
      </c>
      <c r="AY567" s="25">
        <f t="shared" si="376"/>
        <v>1.0169999999999999</v>
      </c>
      <c r="AZ567" s="55" t="e">
        <f t="shared" si="416"/>
        <v>#DIV/0!</v>
      </c>
    </row>
    <row r="568" spans="3:52">
      <c r="C568" s="4"/>
      <c r="D568" s="4"/>
      <c r="E568" s="4"/>
      <c r="F568" s="4"/>
      <c r="G568" s="55">
        <f t="shared" si="377"/>
        <v>-1.1208741258741391E-2</v>
      </c>
      <c r="H568" s="26"/>
      <c r="I568" s="25">
        <f>'Randament Mammo'!$I$18-4.5</f>
        <v>61.5</v>
      </c>
      <c r="J568" s="26"/>
      <c r="K568" s="25">
        <f t="shared" si="404"/>
        <v>0</v>
      </c>
      <c r="L568" s="25" t="e">
        <f>VLOOKUP(E568,'Tabele aux MGD'!B558:F568,IF(_CTF="Mo/Mo",2,IF(_CTF="Mo/Rh",3,IF(_CTF="Rh/Rh",4,5))),0)</f>
        <v>#N/A</v>
      </c>
      <c r="M568" s="25" t="e">
        <f t="shared" si="378"/>
        <v>#N/A</v>
      </c>
      <c r="N568" s="25" t="e">
        <f t="shared" si="379"/>
        <v>#N/A</v>
      </c>
      <c r="O568" s="25" t="e">
        <f t="shared" si="380"/>
        <v>#N/A</v>
      </c>
      <c r="P568" s="25" t="e">
        <f t="shared" si="381"/>
        <v>#N/A</v>
      </c>
      <c r="Q568" s="25" t="e">
        <f t="shared" si="382"/>
        <v>#N/A</v>
      </c>
      <c r="R568" s="25" t="e">
        <f t="shared" si="383"/>
        <v>#N/A</v>
      </c>
      <c r="S568" s="25" t="e">
        <f t="shared" si="384"/>
        <v>#N/A</v>
      </c>
      <c r="T568" s="25" t="e">
        <f t="shared" si="385"/>
        <v>#N/A</v>
      </c>
      <c r="U568" s="25" t="e">
        <f t="shared" si="405"/>
        <v>#VALUE!</v>
      </c>
      <c r="V568" s="25" t="e">
        <f t="shared" si="406"/>
        <v>#VALUE!</v>
      </c>
      <c r="W568" s="25" t="e">
        <f t="shared" si="407"/>
        <v>#VALUE!</v>
      </c>
      <c r="X568" s="26"/>
      <c r="Y568" s="85" t="e">
        <f t="shared" si="386"/>
        <v>#N/A</v>
      </c>
      <c r="Z568" s="85" t="e">
        <f t="shared" si="387"/>
        <v>#N/A</v>
      </c>
      <c r="AA568" s="85" t="e">
        <f t="shared" si="388"/>
        <v>#N/A</v>
      </c>
      <c r="AB568" s="85" t="e">
        <f t="shared" si="389"/>
        <v>#N/A</v>
      </c>
      <c r="AC568" s="85" t="e">
        <f t="shared" si="390"/>
        <v>#N/A</v>
      </c>
      <c r="AD568" s="85" t="e">
        <f t="shared" si="391"/>
        <v>#N/A</v>
      </c>
      <c r="AE568" s="85" t="e">
        <f t="shared" si="392"/>
        <v>#N/A</v>
      </c>
      <c r="AF568" s="85" t="e">
        <f t="shared" si="393"/>
        <v>#N/A</v>
      </c>
      <c r="AG568" s="85" t="e">
        <f t="shared" si="394"/>
        <v>#N/A</v>
      </c>
      <c r="AH568" s="85" t="e">
        <f t="shared" si="395"/>
        <v>#N/A</v>
      </c>
      <c r="AI568" s="85" t="e">
        <f t="shared" si="396"/>
        <v>#N/A</v>
      </c>
      <c r="AJ568" s="85" t="e">
        <f t="shared" si="397"/>
        <v>#N/A</v>
      </c>
      <c r="AK568" s="85" t="e">
        <f t="shared" si="408"/>
        <v>#VALUE!</v>
      </c>
      <c r="AL568" s="85" t="e">
        <f t="shared" si="409"/>
        <v>#VALUE!</v>
      </c>
      <c r="AM568" s="85" t="e">
        <f t="shared" si="410"/>
        <v>#VALUE!</v>
      </c>
      <c r="AN568" s="85" t="e">
        <f t="shared" si="411"/>
        <v>#N/A</v>
      </c>
      <c r="AO568" s="85" t="e">
        <f t="shared" si="398"/>
        <v>#N/A</v>
      </c>
      <c r="AP568" s="85" t="e">
        <f t="shared" si="399"/>
        <v>#N/A</v>
      </c>
      <c r="AQ568" s="85" t="e">
        <f t="shared" si="400"/>
        <v>#N/A</v>
      </c>
      <c r="AR568" s="85" t="e">
        <f t="shared" si="401"/>
        <v>#N/A</v>
      </c>
      <c r="AS568" s="85" t="e">
        <f t="shared" si="402"/>
        <v>#N/A</v>
      </c>
      <c r="AT568" s="85" t="e">
        <f t="shared" si="403"/>
        <v>#N/A</v>
      </c>
      <c r="AU568" s="85" t="e">
        <f t="shared" si="412"/>
        <v>#VALUE!</v>
      </c>
      <c r="AV568" s="85" t="e">
        <f t="shared" si="413"/>
        <v>#VALUE!</v>
      </c>
      <c r="AW568" s="85" t="e">
        <f t="shared" si="414"/>
        <v>#VALUE!</v>
      </c>
      <c r="AX568" s="25" t="e">
        <f t="shared" si="415"/>
        <v>#VALUE!</v>
      </c>
      <c r="AY568" s="25">
        <f t="shared" si="376"/>
        <v>1.0169999999999999</v>
      </c>
      <c r="AZ568" s="55" t="e">
        <f t="shared" si="416"/>
        <v>#DIV/0!</v>
      </c>
    </row>
    <row r="569" spans="3:52">
      <c r="C569" s="4"/>
      <c r="D569" s="4"/>
      <c r="E569" s="4"/>
      <c r="F569" s="4"/>
      <c r="G569" s="55">
        <f t="shared" si="377"/>
        <v>-1.1208741258741391E-2</v>
      </c>
      <c r="H569" s="26"/>
      <c r="I569" s="25">
        <f>'Randament Mammo'!$I$18-4.5</f>
        <v>61.5</v>
      </c>
      <c r="J569" s="26"/>
      <c r="K569" s="25">
        <f t="shared" si="404"/>
        <v>0</v>
      </c>
      <c r="L569" s="25" t="e">
        <f>VLOOKUP(E569,'Tabele aux MGD'!B559:F569,IF(_CTF="Mo/Mo",2,IF(_CTF="Mo/Rh",3,IF(_CTF="Rh/Rh",4,5))),0)</f>
        <v>#N/A</v>
      </c>
      <c r="M569" s="25" t="e">
        <f t="shared" si="378"/>
        <v>#N/A</v>
      </c>
      <c r="N569" s="25" t="e">
        <f t="shared" si="379"/>
        <v>#N/A</v>
      </c>
      <c r="O569" s="25" t="e">
        <f t="shared" si="380"/>
        <v>#N/A</v>
      </c>
      <c r="P569" s="25" t="e">
        <f t="shared" si="381"/>
        <v>#N/A</v>
      </c>
      <c r="Q569" s="25" t="e">
        <f t="shared" si="382"/>
        <v>#N/A</v>
      </c>
      <c r="R569" s="25" t="e">
        <f t="shared" si="383"/>
        <v>#N/A</v>
      </c>
      <c r="S569" s="25" t="e">
        <f t="shared" si="384"/>
        <v>#N/A</v>
      </c>
      <c r="T569" s="25" t="e">
        <f t="shared" si="385"/>
        <v>#N/A</v>
      </c>
      <c r="U569" s="25" t="e">
        <f t="shared" si="405"/>
        <v>#VALUE!</v>
      </c>
      <c r="V569" s="25" t="e">
        <f t="shared" si="406"/>
        <v>#VALUE!</v>
      </c>
      <c r="W569" s="25" t="e">
        <f t="shared" si="407"/>
        <v>#VALUE!</v>
      </c>
      <c r="X569" s="26"/>
      <c r="Y569" s="85" t="e">
        <f t="shared" si="386"/>
        <v>#N/A</v>
      </c>
      <c r="Z569" s="85" t="e">
        <f t="shared" si="387"/>
        <v>#N/A</v>
      </c>
      <c r="AA569" s="85" t="e">
        <f t="shared" si="388"/>
        <v>#N/A</v>
      </c>
      <c r="AB569" s="85" t="e">
        <f t="shared" si="389"/>
        <v>#N/A</v>
      </c>
      <c r="AC569" s="85" t="e">
        <f t="shared" si="390"/>
        <v>#N/A</v>
      </c>
      <c r="AD569" s="85" t="e">
        <f t="shared" si="391"/>
        <v>#N/A</v>
      </c>
      <c r="AE569" s="85" t="e">
        <f t="shared" si="392"/>
        <v>#N/A</v>
      </c>
      <c r="AF569" s="85" t="e">
        <f t="shared" si="393"/>
        <v>#N/A</v>
      </c>
      <c r="AG569" s="85" t="e">
        <f t="shared" si="394"/>
        <v>#N/A</v>
      </c>
      <c r="AH569" s="85" t="e">
        <f t="shared" si="395"/>
        <v>#N/A</v>
      </c>
      <c r="AI569" s="85" t="e">
        <f t="shared" si="396"/>
        <v>#N/A</v>
      </c>
      <c r="AJ569" s="85" t="e">
        <f t="shared" si="397"/>
        <v>#N/A</v>
      </c>
      <c r="AK569" s="85" t="e">
        <f t="shared" si="408"/>
        <v>#VALUE!</v>
      </c>
      <c r="AL569" s="85" t="e">
        <f t="shared" si="409"/>
        <v>#VALUE!</v>
      </c>
      <c r="AM569" s="85" t="e">
        <f t="shared" si="410"/>
        <v>#VALUE!</v>
      </c>
      <c r="AN569" s="85" t="e">
        <f t="shared" si="411"/>
        <v>#N/A</v>
      </c>
      <c r="AO569" s="85" t="e">
        <f t="shared" si="398"/>
        <v>#N/A</v>
      </c>
      <c r="AP569" s="85" t="e">
        <f t="shared" si="399"/>
        <v>#N/A</v>
      </c>
      <c r="AQ569" s="85" t="e">
        <f t="shared" si="400"/>
        <v>#N/A</v>
      </c>
      <c r="AR569" s="85" t="e">
        <f t="shared" si="401"/>
        <v>#N/A</v>
      </c>
      <c r="AS569" s="85" t="e">
        <f t="shared" si="402"/>
        <v>#N/A</v>
      </c>
      <c r="AT569" s="85" t="e">
        <f t="shared" si="403"/>
        <v>#N/A</v>
      </c>
      <c r="AU569" s="85" t="e">
        <f t="shared" si="412"/>
        <v>#VALUE!</v>
      </c>
      <c r="AV569" s="85" t="e">
        <f t="shared" si="413"/>
        <v>#VALUE!</v>
      </c>
      <c r="AW569" s="85" t="e">
        <f t="shared" si="414"/>
        <v>#VALUE!</v>
      </c>
      <c r="AX569" s="25" t="e">
        <f t="shared" si="415"/>
        <v>#VALUE!</v>
      </c>
      <c r="AY569" s="25">
        <f t="shared" si="376"/>
        <v>1.0169999999999999</v>
      </c>
      <c r="AZ569" s="55" t="e">
        <f t="shared" si="416"/>
        <v>#DIV/0!</v>
      </c>
    </row>
    <row r="570" spans="3:52">
      <c r="C570" s="4"/>
      <c r="D570" s="4"/>
      <c r="E570" s="4"/>
      <c r="F570" s="4"/>
      <c r="G570" s="55">
        <f t="shared" si="377"/>
        <v>-1.1208741258741391E-2</v>
      </c>
      <c r="H570" s="26"/>
      <c r="I570" s="25">
        <f>'Randament Mammo'!$I$18-4.5</f>
        <v>61.5</v>
      </c>
      <c r="J570" s="26"/>
      <c r="K570" s="25">
        <f t="shared" si="404"/>
        <v>0</v>
      </c>
      <c r="L570" s="25" t="e">
        <f>VLOOKUP(E570,'Tabele aux MGD'!B560:F570,IF(_CTF="Mo/Mo",2,IF(_CTF="Mo/Rh",3,IF(_CTF="Rh/Rh",4,5))),0)</f>
        <v>#N/A</v>
      </c>
      <c r="M570" s="25" t="e">
        <f t="shared" si="378"/>
        <v>#N/A</v>
      </c>
      <c r="N570" s="25" t="e">
        <f t="shared" si="379"/>
        <v>#N/A</v>
      </c>
      <c r="O570" s="25" t="e">
        <f t="shared" si="380"/>
        <v>#N/A</v>
      </c>
      <c r="P570" s="25" t="e">
        <f t="shared" si="381"/>
        <v>#N/A</v>
      </c>
      <c r="Q570" s="25" t="e">
        <f t="shared" si="382"/>
        <v>#N/A</v>
      </c>
      <c r="R570" s="25" t="e">
        <f t="shared" si="383"/>
        <v>#N/A</v>
      </c>
      <c r="S570" s="25" t="e">
        <f t="shared" si="384"/>
        <v>#N/A</v>
      </c>
      <c r="T570" s="25" t="e">
        <f t="shared" si="385"/>
        <v>#N/A</v>
      </c>
      <c r="U570" s="25" t="e">
        <f t="shared" si="405"/>
        <v>#VALUE!</v>
      </c>
      <c r="V570" s="25" t="e">
        <f t="shared" si="406"/>
        <v>#VALUE!</v>
      </c>
      <c r="W570" s="25" t="e">
        <f t="shared" si="407"/>
        <v>#VALUE!</v>
      </c>
      <c r="X570" s="26"/>
      <c r="Y570" s="85" t="e">
        <f t="shared" si="386"/>
        <v>#N/A</v>
      </c>
      <c r="Z570" s="85" t="e">
        <f t="shared" si="387"/>
        <v>#N/A</v>
      </c>
      <c r="AA570" s="85" t="e">
        <f t="shared" si="388"/>
        <v>#N/A</v>
      </c>
      <c r="AB570" s="85" t="e">
        <f t="shared" si="389"/>
        <v>#N/A</v>
      </c>
      <c r="AC570" s="85" t="e">
        <f t="shared" si="390"/>
        <v>#N/A</v>
      </c>
      <c r="AD570" s="85" t="e">
        <f t="shared" si="391"/>
        <v>#N/A</v>
      </c>
      <c r="AE570" s="85" t="e">
        <f t="shared" si="392"/>
        <v>#N/A</v>
      </c>
      <c r="AF570" s="85" t="e">
        <f t="shared" si="393"/>
        <v>#N/A</v>
      </c>
      <c r="AG570" s="85" t="e">
        <f t="shared" si="394"/>
        <v>#N/A</v>
      </c>
      <c r="AH570" s="85" t="e">
        <f t="shared" si="395"/>
        <v>#N/A</v>
      </c>
      <c r="AI570" s="85" t="e">
        <f t="shared" si="396"/>
        <v>#N/A</v>
      </c>
      <c r="AJ570" s="85" t="e">
        <f t="shared" si="397"/>
        <v>#N/A</v>
      </c>
      <c r="AK570" s="85" t="e">
        <f t="shared" si="408"/>
        <v>#VALUE!</v>
      </c>
      <c r="AL570" s="85" t="e">
        <f t="shared" si="409"/>
        <v>#VALUE!</v>
      </c>
      <c r="AM570" s="85" t="e">
        <f t="shared" si="410"/>
        <v>#VALUE!</v>
      </c>
      <c r="AN570" s="85" t="e">
        <f t="shared" si="411"/>
        <v>#N/A</v>
      </c>
      <c r="AO570" s="85" t="e">
        <f t="shared" si="398"/>
        <v>#N/A</v>
      </c>
      <c r="AP570" s="85" t="e">
        <f t="shared" si="399"/>
        <v>#N/A</v>
      </c>
      <c r="AQ570" s="85" t="e">
        <f t="shared" si="400"/>
        <v>#N/A</v>
      </c>
      <c r="AR570" s="85" t="e">
        <f t="shared" si="401"/>
        <v>#N/A</v>
      </c>
      <c r="AS570" s="85" t="e">
        <f t="shared" si="402"/>
        <v>#N/A</v>
      </c>
      <c r="AT570" s="85" t="e">
        <f t="shared" si="403"/>
        <v>#N/A</v>
      </c>
      <c r="AU570" s="85" t="e">
        <f t="shared" si="412"/>
        <v>#VALUE!</v>
      </c>
      <c r="AV570" s="85" t="e">
        <f t="shared" si="413"/>
        <v>#VALUE!</v>
      </c>
      <c r="AW570" s="85" t="e">
        <f t="shared" si="414"/>
        <v>#VALUE!</v>
      </c>
      <c r="AX570" s="25" t="e">
        <f t="shared" si="415"/>
        <v>#VALUE!</v>
      </c>
      <c r="AY570" s="25">
        <f t="shared" si="376"/>
        <v>1.0169999999999999</v>
      </c>
      <c r="AZ570" s="55" t="e">
        <f t="shared" si="416"/>
        <v>#DIV/0!</v>
      </c>
    </row>
    <row r="571" spans="3:52">
      <c r="C571" s="4"/>
      <c r="D571" s="4"/>
      <c r="E571" s="4"/>
      <c r="F571" s="4"/>
      <c r="G571" s="55">
        <f t="shared" si="377"/>
        <v>-1.1208741258741391E-2</v>
      </c>
      <c r="H571" s="26"/>
      <c r="I571" s="25">
        <f>'Randament Mammo'!$I$18-4.5</f>
        <v>61.5</v>
      </c>
      <c r="J571" s="26"/>
      <c r="K571" s="25">
        <f t="shared" si="404"/>
        <v>0</v>
      </c>
      <c r="L571" s="25" t="e">
        <f>VLOOKUP(E571,'Tabele aux MGD'!B561:F571,IF(_CTF="Mo/Mo",2,IF(_CTF="Mo/Rh",3,IF(_CTF="Rh/Rh",4,5))),0)</f>
        <v>#N/A</v>
      </c>
      <c r="M571" s="25" t="e">
        <f t="shared" si="378"/>
        <v>#N/A</v>
      </c>
      <c r="N571" s="25" t="e">
        <f t="shared" si="379"/>
        <v>#N/A</v>
      </c>
      <c r="O571" s="25" t="e">
        <f t="shared" si="380"/>
        <v>#N/A</v>
      </c>
      <c r="P571" s="25" t="e">
        <f t="shared" si="381"/>
        <v>#N/A</v>
      </c>
      <c r="Q571" s="25" t="e">
        <f t="shared" si="382"/>
        <v>#N/A</v>
      </c>
      <c r="R571" s="25" t="e">
        <f t="shared" si="383"/>
        <v>#N/A</v>
      </c>
      <c r="S571" s="25" t="e">
        <f t="shared" si="384"/>
        <v>#N/A</v>
      </c>
      <c r="T571" s="25" t="e">
        <f t="shared" si="385"/>
        <v>#N/A</v>
      </c>
      <c r="U571" s="25" t="e">
        <f t="shared" si="405"/>
        <v>#VALUE!</v>
      </c>
      <c r="V571" s="25" t="e">
        <f t="shared" si="406"/>
        <v>#VALUE!</v>
      </c>
      <c r="W571" s="25" t="e">
        <f t="shared" si="407"/>
        <v>#VALUE!</v>
      </c>
      <c r="X571" s="26"/>
      <c r="Y571" s="85" t="e">
        <f t="shared" si="386"/>
        <v>#N/A</v>
      </c>
      <c r="Z571" s="85" t="e">
        <f t="shared" si="387"/>
        <v>#N/A</v>
      </c>
      <c r="AA571" s="85" t="e">
        <f t="shared" si="388"/>
        <v>#N/A</v>
      </c>
      <c r="AB571" s="85" t="e">
        <f t="shared" si="389"/>
        <v>#N/A</v>
      </c>
      <c r="AC571" s="85" t="e">
        <f t="shared" si="390"/>
        <v>#N/A</v>
      </c>
      <c r="AD571" s="85" t="e">
        <f t="shared" si="391"/>
        <v>#N/A</v>
      </c>
      <c r="AE571" s="85" t="e">
        <f t="shared" si="392"/>
        <v>#N/A</v>
      </c>
      <c r="AF571" s="85" t="e">
        <f t="shared" si="393"/>
        <v>#N/A</v>
      </c>
      <c r="AG571" s="85" t="e">
        <f t="shared" si="394"/>
        <v>#N/A</v>
      </c>
      <c r="AH571" s="85" t="e">
        <f t="shared" si="395"/>
        <v>#N/A</v>
      </c>
      <c r="AI571" s="85" t="e">
        <f t="shared" si="396"/>
        <v>#N/A</v>
      </c>
      <c r="AJ571" s="85" t="e">
        <f t="shared" si="397"/>
        <v>#N/A</v>
      </c>
      <c r="AK571" s="85" t="e">
        <f t="shared" si="408"/>
        <v>#VALUE!</v>
      </c>
      <c r="AL571" s="85" t="e">
        <f t="shared" si="409"/>
        <v>#VALUE!</v>
      </c>
      <c r="AM571" s="85" t="e">
        <f t="shared" si="410"/>
        <v>#VALUE!</v>
      </c>
      <c r="AN571" s="85" t="e">
        <f t="shared" si="411"/>
        <v>#N/A</v>
      </c>
      <c r="AO571" s="85" t="e">
        <f t="shared" si="398"/>
        <v>#N/A</v>
      </c>
      <c r="AP571" s="85" t="e">
        <f t="shared" si="399"/>
        <v>#N/A</v>
      </c>
      <c r="AQ571" s="85" t="e">
        <f t="shared" si="400"/>
        <v>#N/A</v>
      </c>
      <c r="AR571" s="85" t="e">
        <f t="shared" si="401"/>
        <v>#N/A</v>
      </c>
      <c r="AS571" s="85" t="e">
        <f t="shared" si="402"/>
        <v>#N/A</v>
      </c>
      <c r="AT571" s="85" t="e">
        <f t="shared" si="403"/>
        <v>#N/A</v>
      </c>
      <c r="AU571" s="85" t="e">
        <f t="shared" si="412"/>
        <v>#VALUE!</v>
      </c>
      <c r="AV571" s="85" t="e">
        <f t="shared" si="413"/>
        <v>#VALUE!</v>
      </c>
      <c r="AW571" s="85" t="e">
        <f t="shared" si="414"/>
        <v>#VALUE!</v>
      </c>
      <c r="AX571" s="25" t="e">
        <f t="shared" si="415"/>
        <v>#VALUE!</v>
      </c>
      <c r="AY571" s="25">
        <f t="shared" si="376"/>
        <v>1.0169999999999999</v>
      </c>
      <c r="AZ571" s="55" t="e">
        <f t="shared" si="416"/>
        <v>#DIV/0!</v>
      </c>
    </row>
    <row r="572" spans="3:52">
      <c r="C572" s="4"/>
      <c r="D572" s="4"/>
      <c r="E572" s="4"/>
      <c r="F572" s="4"/>
      <c r="G572" s="55">
        <f t="shared" si="377"/>
        <v>-1.1208741258741391E-2</v>
      </c>
      <c r="H572" s="26"/>
      <c r="I572" s="25">
        <f>'Randament Mammo'!$I$18-4.5</f>
        <v>61.5</v>
      </c>
      <c r="J572" s="26"/>
      <c r="K572" s="25">
        <f t="shared" si="404"/>
        <v>0</v>
      </c>
      <c r="L572" s="25" t="e">
        <f>VLOOKUP(E572,'Tabele aux MGD'!B562:F572,IF(_CTF="Mo/Mo",2,IF(_CTF="Mo/Rh",3,IF(_CTF="Rh/Rh",4,5))),0)</f>
        <v>#N/A</v>
      </c>
      <c r="M572" s="25" t="e">
        <f t="shared" si="378"/>
        <v>#N/A</v>
      </c>
      <c r="N572" s="25" t="e">
        <f t="shared" si="379"/>
        <v>#N/A</v>
      </c>
      <c r="O572" s="25" t="e">
        <f t="shared" si="380"/>
        <v>#N/A</v>
      </c>
      <c r="P572" s="25" t="e">
        <f t="shared" si="381"/>
        <v>#N/A</v>
      </c>
      <c r="Q572" s="25" t="e">
        <f t="shared" si="382"/>
        <v>#N/A</v>
      </c>
      <c r="R572" s="25" t="e">
        <f t="shared" si="383"/>
        <v>#N/A</v>
      </c>
      <c r="S572" s="25" t="e">
        <f t="shared" si="384"/>
        <v>#N/A</v>
      </c>
      <c r="T572" s="25" t="e">
        <f t="shared" si="385"/>
        <v>#N/A</v>
      </c>
      <c r="U572" s="25" t="e">
        <f t="shared" si="405"/>
        <v>#VALUE!</v>
      </c>
      <c r="V572" s="25" t="e">
        <f t="shared" si="406"/>
        <v>#VALUE!</v>
      </c>
      <c r="W572" s="25" t="e">
        <f t="shared" si="407"/>
        <v>#VALUE!</v>
      </c>
      <c r="X572" s="26"/>
      <c r="Y572" s="85" t="e">
        <f t="shared" si="386"/>
        <v>#N/A</v>
      </c>
      <c r="Z572" s="85" t="e">
        <f t="shared" si="387"/>
        <v>#N/A</v>
      </c>
      <c r="AA572" s="85" t="e">
        <f t="shared" si="388"/>
        <v>#N/A</v>
      </c>
      <c r="AB572" s="85" t="e">
        <f t="shared" si="389"/>
        <v>#N/A</v>
      </c>
      <c r="AC572" s="85" t="e">
        <f t="shared" si="390"/>
        <v>#N/A</v>
      </c>
      <c r="AD572" s="85" t="e">
        <f t="shared" si="391"/>
        <v>#N/A</v>
      </c>
      <c r="AE572" s="85" t="e">
        <f t="shared" si="392"/>
        <v>#N/A</v>
      </c>
      <c r="AF572" s="85" t="e">
        <f t="shared" si="393"/>
        <v>#N/A</v>
      </c>
      <c r="AG572" s="85" t="e">
        <f t="shared" si="394"/>
        <v>#N/A</v>
      </c>
      <c r="AH572" s="85" t="e">
        <f t="shared" si="395"/>
        <v>#N/A</v>
      </c>
      <c r="AI572" s="85" t="e">
        <f t="shared" si="396"/>
        <v>#N/A</v>
      </c>
      <c r="AJ572" s="85" t="e">
        <f t="shared" si="397"/>
        <v>#N/A</v>
      </c>
      <c r="AK572" s="85" t="e">
        <f t="shared" si="408"/>
        <v>#VALUE!</v>
      </c>
      <c r="AL572" s="85" t="e">
        <f t="shared" si="409"/>
        <v>#VALUE!</v>
      </c>
      <c r="AM572" s="85" t="e">
        <f t="shared" si="410"/>
        <v>#VALUE!</v>
      </c>
      <c r="AN572" s="85" t="e">
        <f t="shared" si="411"/>
        <v>#N/A</v>
      </c>
      <c r="AO572" s="85" t="e">
        <f t="shared" si="398"/>
        <v>#N/A</v>
      </c>
      <c r="AP572" s="85" t="e">
        <f t="shared" si="399"/>
        <v>#N/A</v>
      </c>
      <c r="AQ572" s="85" t="e">
        <f t="shared" si="400"/>
        <v>#N/A</v>
      </c>
      <c r="AR572" s="85" t="e">
        <f t="shared" si="401"/>
        <v>#N/A</v>
      </c>
      <c r="AS572" s="85" t="e">
        <f t="shared" si="402"/>
        <v>#N/A</v>
      </c>
      <c r="AT572" s="85" t="e">
        <f t="shared" si="403"/>
        <v>#N/A</v>
      </c>
      <c r="AU572" s="85" t="e">
        <f t="shared" si="412"/>
        <v>#VALUE!</v>
      </c>
      <c r="AV572" s="85" t="e">
        <f t="shared" si="413"/>
        <v>#VALUE!</v>
      </c>
      <c r="AW572" s="85" t="e">
        <f t="shared" si="414"/>
        <v>#VALUE!</v>
      </c>
      <c r="AX572" s="25" t="e">
        <f t="shared" si="415"/>
        <v>#VALUE!</v>
      </c>
      <c r="AY572" s="25">
        <f t="shared" si="376"/>
        <v>1.0169999999999999</v>
      </c>
      <c r="AZ572" s="55" t="e">
        <f t="shared" si="416"/>
        <v>#DIV/0!</v>
      </c>
    </row>
    <row r="573" spans="3:52">
      <c r="C573" s="4"/>
      <c r="D573" s="4"/>
      <c r="E573" s="4"/>
      <c r="F573" s="4"/>
      <c r="G573" s="55">
        <f t="shared" si="377"/>
        <v>-1.1208741258741391E-2</v>
      </c>
      <c r="H573" s="26"/>
      <c r="I573" s="25">
        <f>'Randament Mammo'!$I$18-4.5</f>
        <v>61.5</v>
      </c>
      <c r="J573" s="26"/>
      <c r="K573" s="25">
        <f t="shared" si="404"/>
        <v>0</v>
      </c>
      <c r="L573" s="25" t="e">
        <f>VLOOKUP(E573,'Tabele aux MGD'!B563:F573,IF(_CTF="Mo/Mo",2,IF(_CTF="Mo/Rh",3,IF(_CTF="Rh/Rh",4,5))),0)</f>
        <v>#N/A</v>
      </c>
      <c r="M573" s="25" t="e">
        <f t="shared" si="378"/>
        <v>#N/A</v>
      </c>
      <c r="N573" s="25" t="e">
        <f t="shared" si="379"/>
        <v>#N/A</v>
      </c>
      <c r="O573" s="25" t="e">
        <f t="shared" si="380"/>
        <v>#N/A</v>
      </c>
      <c r="P573" s="25" t="e">
        <f t="shared" si="381"/>
        <v>#N/A</v>
      </c>
      <c r="Q573" s="25" t="e">
        <f t="shared" si="382"/>
        <v>#N/A</v>
      </c>
      <c r="R573" s="25" t="e">
        <f t="shared" si="383"/>
        <v>#N/A</v>
      </c>
      <c r="S573" s="25" t="e">
        <f t="shared" si="384"/>
        <v>#N/A</v>
      </c>
      <c r="T573" s="25" t="e">
        <f t="shared" si="385"/>
        <v>#N/A</v>
      </c>
      <c r="U573" s="25" t="e">
        <f t="shared" si="405"/>
        <v>#VALUE!</v>
      </c>
      <c r="V573" s="25" t="e">
        <f t="shared" si="406"/>
        <v>#VALUE!</v>
      </c>
      <c r="W573" s="25" t="e">
        <f t="shared" si="407"/>
        <v>#VALUE!</v>
      </c>
      <c r="X573" s="26"/>
      <c r="Y573" s="85" t="e">
        <f t="shared" si="386"/>
        <v>#N/A</v>
      </c>
      <c r="Z573" s="85" t="e">
        <f t="shared" si="387"/>
        <v>#N/A</v>
      </c>
      <c r="AA573" s="85" t="e">
        <f t="shared" si="388"/>
        <v>#N/A</v>
      </c>
      <c r="AB573" s="85" t="e">
        <f t="shared" si="389"/>
        <v>#N/A</v>
      </c>
      <c r="AC573" s="85" t="e">
        <f t="shared" si="390"/>
        <v>#N/A</v>
      </c>
      <c r="AD573" s="85" t="e">
        <f t="shared" si="391"/>
        <v>#N/A</v>
      </c>
      <c r="AE573" s="85" t="e">
        <f t="shared" si="392"/>
        <v>#N/A</v>
      </c>
      <c r="AF573" s="85" t="e">
        <f t="shared" si="393"/>
        <v>#N/A</v>
      </c>
      <c r="AG573" s="85" t="e">
        <f t="shared" si="394"/>
        <v>#N/A</v>
      </c>
      <c r="AH573" s="85" t="e">
        <f t="shared" si="395"/>
        <v>#N/A</v>
      </c>
      <c r="AI573" s="85" t="e">
        <f t="shared" si="396"/>
        <v>#N/A</v>
      </c>
      <c r="AJ573" s="85" t="e">
        <f t="shared" si="397"/>
        <v>#N/A</v>
      </c>
      <c r="AK573" s="85" t="e">
        <f t="shared" si="408"/>
        <v>#VALUE!</v>
      </c>
      <c r="AL573" s="85" t="e">
        <f t="shared" si="409"/>
        <v>#VALUE!</v>
      </c>
      <c r="AM573" s="85" t="e">
        <f t="shared" si="410"/>
        <v>#VALUE!</v>
      </c>
      <c r="AN573" s="85" t="e">
        <f t="shared" si="411"/>
        <v>#N/A</v>
      </c>
      <c r="AO573" s="85" t="e">
        <f t="shared" si="398"/>
        <v>#N/A</v>
      </c>
      <c r="AP573" s="85" t="e">
        <f t="shared" si="399"/>
        <v>#N/A</v>
      </c>
      <c r="AQ573" s="85" t="e">
        <f t="shared" si="400"/>
        <v>#N/A</v>
      </c>
      <c r="AR573" s="85" t="e">
        <f t="shared" si="401"/>
        <v>#N/A</v>
      </c>
      <c r="AS573" s="85" t="e">
        <f t="shared" si="402"/>
        <v>#N/A</v>
      </c>
      <c r="AT573" s="85" t="e">
        <f t="shared" si="403"/>
        <v>#N/A</v>
      </c>
      <c r="AU573" s="85" t="e">
        <f t="shared" si="412"/>
        <v>#VALUE!</v>
      </c>
      <c r="AV573" s="85" t="e">
        <f t="shared" si="413"/>
        <v>#VALUE!</v>
      </c>
      <c r="AW573" s="85" t="e">
        <f t="shared" si="414"/>
        <v>#VALUE!</v>
      </c>
      <c r="AX573" s="25" t="e">
        <f t="shared" si="415"/>
        <v>#VALUE!</v>
      </c>
      <c r="AY573" s="25">
        <f t="shared" si="376"/>
        <v>1.0169999999999999</v>
      </c>
      <c r="AZ573" s="55" t="e">
        <f t="shared" si="416"/>
        <v>#DIV/0!</v>
      </c>
    </row>
    <row r="574" spans="3:52">
      <c r="C574" s="4"/>
      <c r="D574" s="4"/>
      <c r="E574" s="4"/>
      <c r="F574" s="4"/>
      <c r="G574" s="55">
        <f t="shared" si="377"/>
        <v>-1.1208741258741391E-2</v>
      </c>
      <c r="H574" s="26"/>
      <c r="I574" s="25">
        <f>'Randament Mammo'!$I$18-4.5</f>
        <v>61.5</v>
      </c>
      <c r="J574" s="26"/>
      <c r="K574" s="25">
        <f t="shared" si="404"/>
        <v>0</v>
      </c>
      <c r="L574" s="25" t="e">
        <f>VLOOKUP(E574,'Tabele aux MGD'!B564:F574,IF(_CTF="Mo/Mo",2,IF(_CTF="Mo/Rh",3,IF(_CTF="Rh/Rh",4,5))),0)</f>
        <v>#N/A</v>
      </c>
      <c r="M574" s="25" t="e">
        <f t="shared" si="378"/>
        <v>#N/A</v>
      </c>
      <c r="N574" s="25" t="e">
        <f t="shared" si="379"/>
        <v>#N/A</v>
      </c>
      <c r="O574" s="25" t="e">
        <f t="shared" si="380"/>
        <v>#N/A</v>
      </c>
      <c r="P574" s="25" t="e">
        <f t="shared" si="381"/>
        <v>#N/A</v>
      </c>
      <c r="Q574" s="25" t="e">
        <f t="shared" si="382"/>
        <v>#N/A</v>
      </c>
      <c r="R574" s="25" t="e">
        <f t="shared" si="383"/>
        <v>#N/A</v>
      </c>
      <c r="S574" s="25" t="e">
        <f t="shared" si="384"/>
        <v>#N/A</v>
      </c>
      <c r="T574" s="25" t="e">
        <f t="shared" si="385"/>
        <v>#N/A</v>
      </c>
      <c r="U574" s="25" t="e">
        <f t="shared" si="405"/>
        <v>#VALUE!</v>
      </c>
      <c r="V574" s="25" t="e">
        <f t="shared" si="406"/>
        <v>#VALUE!</v>
      </c>
      <c r="W574" s="25" t="e">
        <f t="shared" si="407"/>
        <v>#VALUE!</v>
      </c>
      <c r="X574" s="26"/>
      <c r="Y574" s="85" t="e">
        <f t="shared" si="386"/>
        <v>#N/A</v>
      </c>
      <c r="Z574" s="85" t="e">
        <f t="shared" si="387"/>
        <v>#N/A</v>
      </c>
      <c r="AA574" s="85" t="e">
        <f t="shared" si="388"/>
        <v>#N/A</v>
      </c>
      <c r="AB574" s="85" t="e">
        <f t="shared" si="389"/>
        <v>#N/A</v>
      </c>
      <c r="AC574" s="85" t="e">
        <f t="shared" si="390"/>
        <v>#N/A</v>
      </c>
      <c r="AD574" s="85" t="e">
        <f t="shared" si="391"/>
        <v>#N/A</v>
      </c>
      <c r="AE574" s="85" t="e">
        <f t="shared" si="392"/>
        <v>#N/A</v>
      </c>
      <c r="AF574" s="85" t="e">
        <f t="shared" si="393"/>
        <v>#N/A</v>
      </c>
      <c r="AG574" s="85" t="e">
        <f t="shared" si="394"/>
        <v>#N/A</v>
      </c>
      <c r="AH574" s="85" t="e">
        <f t="shared" si="395"/>
        <v>#N/A</v>
      </c>
      <c r="AI574" s="85" t="e">
        <f t="shared" si="396"/>
        <v>#N/A</v>
      </c>
      <c r="AJ574" s="85" t="e">
        <f t="shared" si="397"/>
        <v>#N/A</v>
      </c>
      <c r="AK574" s="85" t="e">
        <f t="shared" si="408"/>
        <v>#VALUE!</v>
      </c>
      <c r="AL574" s="85" t="e">
        <f t="shared" si="409"/>
        <v>#VALUE!</v>
      </c>
      <c r="AM574" s="85" t="e">
        <f t="shared" si="410"/>
        <v>#VALUE!</v>
      </c>
      <c r="AN574" s="85" t="e">
        <f t="shared" si="411"/>
        <v>#N/A</v>
      </c>
      <c r="AO574" s="85" t="e">
        <f t="shared" si="398"/>
        <v>#N/A</v>
      </c>
      <c r="AP574" s="85" t="e">
        <f t="shared" si="399"/>
        <v>#N/A</v>
      </c>
      <c r="AQ574" s="85" t="e">
        <f t="shared" si="400"/>
        <v>#N/A</v>
      </c>
      <c r="AR574" s="85" t="e">
        <f t="shared" si="401"/>
        <v>#N/A</v>
      </c>
      <c r="AS574" s="85" t="e">
        <f t="shared" si="402"/>
        <v>#N/A</v>
      </c>
      <c r="AT574" s="85" t="e">
        <f t="shared" si="403"/>
        <v>#N/A</v>
      </c>
      <c r="AU574" s="85" t="e">
        <f t="shared" si="412"/>
        <v>#VALUE!</v>
      </c>
      <c r="AV574" s="85" t="e">
        <f t="shared" si="413"/>
        <v>#VALUE!</v>
      </c>
      <c r="AW574" s="85" t="e">
        <f t="shared" si="414"/>
        <v>#VALUE!</v>
      </c>
      <c r="AX574" s="25" t="e">
        <f t="shared" si="415"/>
        <v>#VALUE!</v>
      </c>
      <c r="AY574" s="25">
        <f t="shared" si="376"/>
        <v>1.0169999999999999</v>
      </c>
      <c r="AZ574" s="55" t="e">
        <f t="shared" si="416"/>
        <v>#DIV/0!</v>
      </c>
    </row>
    <row r="575" spans="3:52">
      <c r="C575" s="4"/>
      <c r="D575" s="4"/>
      <c r="E575" s="4"/>
      <c r="F575" s="4"/>
      <c r="G575" s="55">
        <f t="shared" si="377"/>
        <v>-1.1208741258741391E-2</v>
      </c>
      <c r="H575" s="26"/>
      <c r="I575" s="25">
        <f>'Randament Mammo'!$I$18-4.5</f>
        <v>61.5</v>
      </c>
      <c r="J575" s="26"/>
      <c r="K575" s="25">
        <f t="shared" si="404"/>
        <v>0</v>
      </c>
      <c r="L575" s="25" t="e">
        <f>VLOOKUP(E575,'Tabele aux MGD'!B565:F575,IF(_CTF="Mo/Mo",2,IF(_CTF="Mo/Rh",3,IF(_CTF="Rh/Rh",4,5))),0)</f>
        <v>#N/A</v>
      </c>
      <c r="M575" s="25" t="e">
        <f t="shared" si="378"/>
        <v>#N/A</v>
      </c>
      <c r="N575" s="25" t="e">
        <f t="shared" si="379"/>
        <v>#N/A</v>
      </c>
      <c r="O575" s="25" t="e">
        <f t="shared" si="380"/>
        <v>#N/A</v>
      </c>
      <c r="P575" s="25" t="e">
        <f t="shared" si="381"/>
        <v>#N/A</v>
      </c>
      <c r="Q575" s="25" t="e">
        <f t="shared" si="382"/>
        <v>#N/A</v>
      </c>
      <c r="R575" s="25" t="e">
        <f t="shared" si="383"/>
        <v>#N/A</v>
      </c>
      <c r="S575" s="25" t="e">
        <f t="shared" si="384"/>
        <v>#N/A</v>
      </c>
      <c r="T575" s="25" t="e">
        <f t="shared" si="385"/>
        <v>#N/A</v>
      </c>
      <c r="U575" s="25" t="e">
        <f t="shared" si="405"/>
        <v>#VALUE!</v>
      </c>
      <c r="V575" s="25" t="e">
        <f t="shared" si="406"/>
        <v>#VALUE!</v>
      </c>
      <c r="W575" s="25" t="e">
        <f t="shared" si="407"/>
        <v>#VALUE!</v>
      </c>
      <c r="X575" s="26"/>
      <c r="Y575" s="85" t="e">
        <f t="shared" si="386"/>
        <v>#N/A</v>
      </c>
      <c r="Z575" s="85" t="e">
        <f t="shared" si="387"/>
        <v>#N/A</v>
      </c>
      <c r="AA575" s="85" t="e">
        <f t="shared" si="388"/>
        <v>#N/A</v>
      </c>
      <c r="AB575" s="85" t="e">
        <f t="shared" si="389"/>
        <v>#N/A</v>
      </c>
      <c r="AC575" s="85" t="e">
        <f t="shared" si="390"/>
        <v>#N/A</v>
      </c>
      <c r="AD575" s="85" t="e">
        <f t="shared" si="391"/>
        <v>#N/A</v>
      </c>
      <c r="AE575" s="85" t="e">
        <f t="shared" si="392"/>
        <v>#N/A</v>
      </c>
      <c r="AF575" s="85" t="e">
        <f t="shared" si="393"/>
        <v>#N/A</v>
      </c>
      <c r="AG575" s="85" t="e">
        <f t="shared" si="394"/>
        <v>#N/A</v>
      </c>
      <c r="AH575" s="85" t="e">
        <f t="shared" si="395"/>
        <v>#N/A</v>
      </c>
      <c r="AI575" s="85" t="e">
        <f t="shared" si="396"/>
        <v>#N/A</v>
      </c>
      <c r="AJ575" s="85" t="e">
        <f t="shared" si="397"/>
        <v>#N/A</v>
      </c>
      <c r="AK575" s="85" t="e">
        <f t="shared" si="408"/>
        <v>#VALUE!</v>
      </c>
      <c r="AL575" s="85" t="e">
        <f t="shared" si="409"/>
        <v>#VALUE!</v>
      </c>
      <c r="AM575" s="85" t="e">
        <f t="shared" si="410"/>
        <v>#VALUE!</v>
      </c>
      <c r="AN575" s="85" t="e">
        <f t="shared" si="411"/>
        <v>#N/A</v>
      </c>
      <c r="AO575" s="85" t="e">
        <f t="shared" si="398"/>
        <v>#N/A</v>
      </c>
      <c r="AP575" s="85" t="e">
        <f t="shared" si="399"/>
        <v>#N/A</v>
      </c>
      <c r="AQ575" s="85" t="e">
        <f t="shared" si="400"/>
        <v>#N/A</v>
      </c>
      <c r="AR575" s="85" t="e">
        <f t="shared" si="401"/>
        <v>#N/A</v>
      </c>
      <c r="AS575" s="85" t="e">
        <f t="shared" si="402"/>
        <v>#N/A</v>
      </c>
      <c r="AT575" s="85" t="e">
        <f t="shared" si="403"/>
        <v>#N/A</v>
      </c>
      <c r="AU575" s="85" t="e">
        <f t="shared" si="412"/>
        <v>#VALUE!</v>
      </c>
      <c r="AV575" s="85" t="e">
        <f t="shared" si="413"/>
        <v>#VALUE!</v>
      </c>
      <c r="AW575" s="85" t="e">
        <f t="shared" si="414"/>
        <v>#VALUE!</v>
      </c>
      <c r="AX575" s="25" t="e">
        <f t="shared" si="415"/>
        <v>#VALUE!</v>
      </c>
      <c r="AY575" s="25">
        <f t="shared" si="376"/>
        <v>1.0169999999999999</v>
      </c>
      <c r="AZ575" s="55" t="e">
        <f t="shared" si="416"/>
        <v>#DIV/0!</v>
      </c>
    </row>
    <row r="576" spans="3:52">
      <c r="C576" s="4"/>
      <c r="D576" s="4"/>
      <c r="E576" s="4"/>
      <c r="F576" s="4"/>
      <c r="G576" s="55">
        <f t="shared" si="377"/>
        <v>-1.1208741258741391E-2</v>
      </c>
      <c r="H576" s="26"/>
      <c r="I576" s="25">
        <f>'Randament Mammo'!$I$18-4.5</f>
        <v>61.5</v>
      </c>
      <c r="J576" s="26"/>
      <c r="K576" s="25">
        <f t="shared" si="404"/>
        <v>0</v>
      </c>
      <c r="L576" s="25" t="e">
        <f>VLOOKUP(E576,'Tabele aux MGD'!B566:F576,IF(_CTF="Mo/Mo",2,IF(_CTF="Mo/Rh",3,IF(_CTF="Rh/Rh",4,5))),0)</f>
        <v>#N/A</v>
      </c>
      <c r="M576" s="25" t="e">
        <f t="shared" si="378"/>
        <v>#N/A</v>
      </c>
      <c r="N576" s="25" t="e">
        <f t="shared" si="379"/>
        <v>#N/A</v>
      </c>
      <c r="O576" s="25" t="e">
        <f t="shared" si="380"/>
        <v>#N/A</v>
      </c>
      <c r="P576" s="25" t="e">
        <f t="shared" si="381"/>
        <v>#N/A</v>
      </c>
      <c r="Q576" s="25" t="e">
        <f t="shared" si="382"/>
        <v>#N/A</v>
      </c>
      <c r="R576" s="25" t="e">
        <f t="shared" si="383"/>
        <v>#N/A</v>
      </c>
      <c r="S576" s="25" t="e">
        <f t="shared" si="384"/>
        <v>#N/A</v>
      </c>
      <c r="T576" s="25" t="e">
        <f t="shared" si="385"/>
        <v>#N/A</v>
      </c>
      <c r="U576" s="25" t="e">
        <f t="shared" si="405"/>
        <v>#VALUE!</v>
      </c>
      <c r="V576" s="25" t="e">
        <f t="shared" si="406"/>
        <v>#VALUE!</v>
      </c>
      <c r="W576" s="25" t="e">
        <f t="shared" si="407"/>
        <v>#VALUE!</v>
      </c>
      <c r="X576" s="26"/>
      <c r="Y576" s="85" t="e">
        <f t="shared" si="386"/>
        <v>#N/A</v>
      </c>
      <c r="Z576" s="85" t="e">
        <f t="shared" si="387"/>
        <v>#N/A</v>
      </c>
      <c r="AA576" s="85" t="e">
        <f t="shared" si="388"/>
        <v>#N/A</v>
      </c>
      <c r="AB576" s="85" t="e">
        <f t="shared" si="389"/>
        <v>#N/A</v>
      </c>
      <c r="AC576" s="85" t="e">
        <f t="shared" si="390"/>
        <v>#N/A</v>
      </c>
      <c r="AD576" s="85" t="e">
        <f t="shared" si="391"/>
        <v>#N/A</v>
      </c>
      <c r="AE576" s="85" t="e">
        <f t="shared" si="392"/>
        <v>#N/A</v>
      </c>
      <c r="AF576" s="85" t="e">
        <f t="shared" si="393"/>
        <v>#N/A</v>
      </c>
      <c r="AG576" s="85" t="e">
        <f t="shared" si="394"/>
        <v>#N/A</v>
      </c>
      <c r="AH576" s="85" t="e">
        <f t="shared" si="395"/>
        <v>#N/A</v>
      </c>
      <c r="AI576" s="85" t="e">
        <f t="shared" si="396"/>
        <v>#N/A</v>
      </c>
      <c r="AJ576" s="85" t="e">
        <f t="shared" si="397"/>
        <v>#N/A</v>
      </c>
      <c r="AK576" s="85" t="e">
        <f t="shared" si="408"/>
        <v>#VALUE!</v>
      </c>
      <c r="AL576" s="85" t="e">
        <f t="shared" si="409"/>
        <v>#VALUE!</v>
      </c>
      <c r="AM576" s="85" t="e">
        <f t="shared" si="410"/>
        <v>#VALUE!</v>
      </c>
      <c r="AN576" s="85" t="e">
        <f t="shared" si="411"/>
        <v>#N/A</v>
      </c>
      <c r="AO576" s="85" t="e">
        <f t="shared" si="398"/>
        <v>#N/A</v>
      </c>
      <c r="AP576" s="85" t="e">
        <f t="shared" si="399"/>
        <v>#N/A</v>
      </c>
      <c r="AQ576" s="85" t="e">
        <f t="shared" si="400"/>
        <v>#N/A</v>
      </c>
      <c r="AR576" s="85" t="e">
        <f t="shared" si="401"/>
        <v>#N/A</v>
      </c>
      <c r="AS576" s="85" t="e">
        <f t="shared" si="402"/>
        <v>#N/A</v>
      </c>
      <c r="AT576" s="85" t="e">
        <f t="shared" si="403"/>
        <v>#N/A</v>
      </c>
      <c r="AU576" s="85" t="e">
        <f t="shared" si="412"/>
        <v>#VALUE!</v>
      </c>
      <c r="AV576" s="85" t="e">
        <f t="shared" si="413"/>
        <v>#VALUE!</v>
      </c>
      <c r="AW576" s="85" t="e">
        <f t="shared" si="414"/>
        <v>#VALUE!</v>
      </c>
      <c r="AX576" s="25" t="e">
        <f t="shared" si="415"/>
        <v>#VALUE!</v>
      </c>
      <c r="AY576" s="25">
        <f t="shared" si="376"/>
        <v>1.0169999999999999</v>
      </c>
      <c r="AZ576" s="55" t="e">
        <f t="shared" si="416"/>
        <v>#DIV/0!</v>
      </c>
    </row>
    <row r="577" spans="3:52">
      <c r="C577" s="4"/>
      <c r="D577" s="4"/>
      <c r="E577" s="4"/>
      <c r="F577" s="4"/>
      <c r="G577" s="55">
        <f t="shared" si="377"/>
        <v>-1.1208741258741391E-2</v>
      </c>
      <c r="H577" s="26"/>
      <c r="I577" s="25">
        <f>'Randament Mammo'!$I$18-4.5</f>
        <v>61.5</v>
      </c>
      <c r="J577" s="26"/>
      <c r="K577" s="25">
        <f t="shared" si="404"/>
        <v>0</v>
      </c>
      <c r="L577" s="25" t="e">
        <f>VLOOKUP(E577,'Tabele aux MGD'!B567:F577,IF(_CTF="Mo/Mo",2,IF(_CTF="Mo/Rh",3,IF(_CTF="Rh/Rh",4,5))),0)</f>
        <v>#N/A</v>
      </c>
      <c r="M577" s="25" t="e">
        <f t="shared" si="378"/>
        <v>#N/A</v>
      </c>
      <c r="N577" s="25" t="e">
        <f t="shared" si="379"/>
        <v>#N/A</v>
      </c>
      <c r="O577" s="25" t="e">
        <f t="shared" si="380"/>
        <v>#N/A</v>
      </c>
      <c r="P577" s="25" t="e">
        <f t="shared" si="381"/>
        <v>#N/A</v>
      </c>
      <c r="Q577" s="25" t="e">
        <f t="shared" si="382"/>
        <v>#N/A</v>
      </c>
      <c r="R577" s="25" t="e">
        <f t="shared" si="383"/>
        <v>#N/A</v>
      </c>
      <c r="S577" s="25" t="e">
        <f t="shared" si="384"/>
        <v>#N/A</v>
      </c>
      <c r="T577" s="25" t="e">
        <f t="shared" si="385"/>
        <v>#N/A</v>
      </c>
      <c r="U577" s="25" t="e">
        <f t="shared" si="405"/>
        <v>#VALUE!</v>
      </c>
      <c r="V577" s="25" t="e">
        <f t="shared" si="406"/>
        <v>#VALUE!</v>
      </c>
      <c r="W577" s="25" t="e">
        <f t="shared" si="407"/>
        <v>#VALUE!</v>
      </c>
      <c r="X577" s="26"/>
      <c r="Y577" s="85" t="e">
        <f t="shared" si="386"/>
        <v>#N/A</v>
      </c>
      <c r="Z577" s="85" t="e">
        <f t="shared" si="387"/>
        <v>#N/A</v>
      </c>
      <c r="AA577" s="85" t="e">
        <f t="shared" si="388"/>
        <v>#N/A</v>
      </c>
      <c r="AB577" s="85" t="e">
        <f t="shared" si="389"/>
        <v>#N/A</v>
      </c>
      <c r="AC577" s="85" t="e">
        <f t="shared" si="390"/>
        <v>#N/A</v>
      </c>
      <c r="AD577" s="85" t="e">
        <f t="shared" si="391"/>
        <v>#N/A</v>
      </c>
      <c r="AE577" s="85" t="e">
        <f t="shared" si="392"/>
        <v>#N/A</v>
      </c>
      <c r="AF577" s="85" t="e">
        <f t="shared" si="393"/>
        <v>#N/A</v>
      </c>
      <c r="AG577" s="85" t="e">
        <f t="shared" si="394"/>
        <v>#N/A</v>
      </c>
      <c r="AH577" s="85" t="e">
        <f t="shared" si="395"/>
        <v>#N/A</v>
      </c>
      <c r="AI577" s="85" t="e">
        <f t="shared" si="396"/>
        <v>#N/A</v>
      </c>
      <c r="AJ577" s="85" t="e">
        <f t="shared" si="397"/>
        <v>#N/A</v>
      </c>
      <c r="AK577" s="85" t="e">
        <f t="shared" si="408"/>
        <v>#VALUE!</v>
      </c>
      <c r="AL577" s="85" t="e">
        <f t="shared" si="409"/>
        <v>#VALUE!</v>
      </c>
      <c r="AM577" s="85" t="e">
        <f t="shared" si="410"/>
        <v>#VALUE!</v>
      </c>
      <c r="AN577" s="85" t="e">
        <f t="shared" si="411"/>
        <v>#N/A</v>
      </c>
      <c r="AO577" s="85" t="e">
        <f t="shared" si="398"/>
        <v>#N/A</v>
      </c>
      <c r="AP577" s="85" t="e">
        <f t="shared" si="399"/>
        <v>#N/A</v>
      </c>
      <c r="AQ577" s="85" t="e">
        <f t="shared" si="400"/>
        <v>#N/A</v>
      </c>
      <c r="AR577" s="85" t="e">
        <f t="shared" si="401"/>
        <v>#N/A</v>
      </c>
      <c r="AS577" s="85" t="e">
        <f t="shared" si="402"/>
        <v>#N/A</v>
      </c>
      <c r="AT577" s="85" t="e">
        <f t="shared" si="403"/>
        <v>#N/A</v>
      </c>
      <c r="AU577" s="85" t="e">
        <f t="shared" si="412"/>
        <v>#VALUE!</v>
      </c>
      <c r="AV577" s="85" t="e">
        <f t="shared" si="413"/>
        <v>#VALUE!</v>
      </c>
      <c r="AW577" s="85" t="e">
        <f t="shared" si="414"/>
        <v>#VALUE!</v>
      </c>
      <c r="AX577" s="25" t="e">
        <f t="shared" si="415"/>
        <v>#VALUE!</v>
      </c>
      <c r="AY577" s="25">
        <f t="shared" si="376"/>
        <v>1.0169999999999999</v>
      </c>
      <c r="AZ577" s="55" t="e">
        <f t="shared" si="416"/>
        <v>#DIV/0!</v>
      </c>
    </row>
    <row r="578" spans="3:52">
      <c r="C578" s="4"/>
      <c r="D578" s="4"/>
      <c r="E578" s="4"/>
      <c r="F578" s="4"/>
      <c r="G578" s="55">
        <f t="shared" si="377"/>
        <v>-1.1208741258741391E-2</v>
      </c>
      <c r="H578" s="26"/>
      <c r="I578" s="25">
        <f>'Randament Mammo'!$I$18-4.5</f>
        <v>61.5</v>
      </c>
      <c r="J578" s="26"/>
      <c r="K578" s="25">
        <f t="shared" si="404"/>
        <v>0</v>
      </c>
      <c r="L578" s="25" t="e">
        <f>VLOOKUP(E578,'Tabele aux MGD'!B568:F578,IF(_CTF="Mo/Mo",2,IF(_CTF="Mo/Rh",3,IF(_CTF="Rh/Rh",4,5))),0)</f>
        <v>#N/A</v>
      </c>
      <c r="M578" s="25" t="e">
        <f t="shared" si="378"/>
        <v>#N/A</v>
      </c>
      <c r="N578" s="25" t="e">
        <f t="shared" si="379"/>
        <v>#N/A</v>
      </c>
      <c r="O578" s="25" t="e">
        <f t="shared" si="380"/>
        <v>#N/A</v>
      </c>
      <c r="P578" s="25" t="e">
        <f t="shared" si="381"/>
        <v>#N/A</v>
      </c>
      <c r="Q578" s="25" t="e">
        <f t="shared" si="382"/>
        <v>#N/A</v>
      </c>
      <c r="R578" s="25" t="e">
        <f t="shared" si="383"/>
        <v>#N/A</v>
      </c>
      <c r="S578" s="25" t="e">
        <f t="shared" si="384"/>
        <v>#N/A</v>
      </c>
      <c r="T578" s="25" t="e">
        <f t="shared" si="385"/>
        <v>#N/A</v>
      </c>
      <c r="U578" s="25" t="e">
        <f t="shared" si="405"/>
        <v>#VALUE!</v>
      </c>
      <c r="V578" s="25" t="e">
        <f t="shared" si="406"/>
        <v>#VALUE!</v>
      </c>
      <c r="W578" s="25" t="e">
        <f t="shared" si="407"/>
        <v>#VALUE!</v>
      </c>
      <c r="X578" s="26"/>
      <c r="Y578" s="85" t="e">
        <f t="shared" si="386"/>
        <v>#N/A</v>
      </c>
      <c r="Z578" s="85" t="e">
        <f t="shared" si="387"/>
        <v>#N/A</v>
      </c>
      <c r="AA578" s="85" t="e">
        <f t="shared" si="388"/>
        <v>#N/A</v>
      </c>
      <c r="AB578" s="85" t="e">
        <f t="shared" si="389"/>
        <v>#N/A</v>
      </c>
      <c r="AC578" s="85" t="e">
        <f t="shared" si="390"/>
        <v>#N/A</v>
      </c>
      <c r="AD578" s="85" t="e">
        <f t="shared" si="391"/>
        <v>#N/A</v>
      </c>
      <c r="AE578" s="85" t="e">
        <f t="shared" si="392"/>
        <v>#N/A</v>
      </c>
      <c r="AF578" s="85" t="e">
        <f t="shared" si="393"/>
        <v>#N/A</v>
      </c>
      <c r="AG578" s="85" t="e">
        <f t="shared" si="394"/>
        <v>#N/A</v>
      </c>
      <c r="AH578" s="85" t="e">
        <f t="shared" si="395"/>
        <v>#N/A</v>
      </c>
      <c r="AI578" s="85" t="e">
        <f t="shared" si="396"/>
        <v>#N/A</v>
      </c>
      <c r="AJ578" s="85" t="e">
        <f t="shared" si="397"/>
        <v>#N/A</v>
      </c>
      <c r="AK578" s="85" t="e">
        <f t="shared" si="408"/>
        <v>#VALUE!</v>
      </c>
      <c r="AL578" s="85" t="e">
        <f t="shared" si="409"/>
        <v>#VALUE!</v>
      </c>
      <c r="AM578" s="85" t="e">
        <f t="shared" si="410"/>
        <v>#VALUE!</v>
      </c>
      <c r="AN578" s="85" t="e">
        <f t="shared" si="411"/>
        <v>#N/A</v>
      </c>
      <c r="AO578" s="85" t="e">
        <f t="shared" si="398"/>
        <v>#N/A</v>
      </c>
      <c r="AP578" s="85" t="e">
        <f t="shared" si="399"/>
        <v>#N/A</v>
      </c>
      <c r="AQ578" s="85" t="e">
        <f t="shared" si="400"/>
        <v>#N/A</v>
      </c>
      <c r="AR578" s="85" t="e">
        <f t="shared" si="401"/>
        <v>#N/A</v>
      </c>
      <c r="AS578" s="85" t="e">
        <f t="shared" si="402"/>
        <v>#N/A</v>
      </c>
      <c r="AT578" s="85" t="e">
        <f t="shared" si="403"/>
        <v>#N/A</v>
      </c>
      <c r="AU578" s="85" t="e">
        <f t="shared" si="412"/>
        <v>#VALUE!</v>
      </c>
      <c r="AV578" s="85" t="e">
        <f t="shared" si="413"/>
        <v>#VALUE!</v>
      </c>
      <c r="AW578" s="85" t="e">
        <f t="shared" si="414"/>
        <v>#VALUE!</v>
      </c>
      <c r="AX578" s="25" t="e">
        <f t="shared" si="415"/>
        <v>#VALUE!</v>
      </c>
      <c r="AY578" s="25">
        <f t="shared" si="376"/>
        <v>1.0169999999999999</v>
      </c>
      <c r="AZ578" s="55" t="e">
        <f t="shared" si="416"/>
        <v>#DIV/0!</v>
      </c>
    </row>
    <row r="579" spans="3:52">
      <c r="C579" s="4"/>
      <c r="D579" s="4"/>
      <c r="E579" s="4"/>
      <c r="F579" s="4"/>
      <c r="G579" s="55">
        <f t="shared" si="377"/>
        <v>-1.1208741258741391E-2</v>
      </c>
      <c r="H579" s="26"/>
      <c r="I579" s="25">
        <f>'Randament Mammo'!$I$18-4.5</f>
        <v>61.5</v>
      </c>
      <c r="J579" s="26"/>
      <c r="K579" s="25">
        <f t="shared" si="404"/>
        <v>0</v>
      </c>
      <c r="L579" s="25" t="e">
        <f>VLOOKUP(E579,'Tabele aux MGD'!B569:F579,IF(_CTF="Mo/Mo",2,IF(_CTF="Mo/Rh",3,IF(_CTF="Rh/Rh",4,5))),0)</f>
        <v>#N/A</v>
      </c>
      <c r="M579" s="25" t="e">
        <f t="shared" si="378"/>
        <v>#N/A</v>
      </c>
      <c r="N579" s="25" t="e">
        <f t="shared" si="379"/>
        <v>#N/A</v>
      </c>
      <c r="O579" s="25" t="e">
        <f t="shared" si="380"/>
        <v>#N/A</v>
      </c>
      <c r="P579" s="25" t="e">
        <f t="shared" si="381"/>
        <v>#N/A</v>
      </c>
      <c r="Q579" s="25" t="e">
        <f t="shared" si="382"/>
        <v>#N/A</v>
      </c>
      <c r="R579" s="25" t="e">
        <f t="shared" si="383"/>
        <v>#N/A</v>
      </c>
      <c r="S579" s="25" t="e">
        <f t="shared" si="384"/>
        <v>#N/A</v>
      </c>
      <c r="T579" s="25" t="e">
        <f t="shared" si="385"/>
        <v>#N/A</v>
      </c>
      <c r="U579" s="25" t="e">
        <f t="shared" si="405"/>
        <v>#VALUE!</v>
      </c>
      <c r="V579" s="25" t="e">
        <f t="shared" si="406"/>
        <v>#VALUE!</v>
      </c>
      <c r="W579" s="25" t="e">
        <f t="shared" si="407"/>
        <v>#VALUE!</v>
      </c>
      <c r="X579" s="26"/>
      <c r="Y579" s="85" t="e">
        <f t="shared" si="386"/>
        <v>#N/A</v>
      </c>
      <c r="Z579" s="85" t="e">
        <f t="shared" si="387"/>
        <v>#N/A</v>
      </c>
      <c r="AA579" s="85" t="e">
        <f t="shared" si="388"/>
        <v>#N/A</v>
      </c>
      <c r="AB579" s="85" t="e">
        <f t="shared" si="389"/>
        <v>#N/A</v>
      </c>
      <c r="AC579" s="85" t="e">
        <f t="shared" si="390"/>
        <v>#N/A</v>
      </c>
      <c r="AD579" s="85" t="e">
        <f t="shared" si="391"/>
        <v>#N/A</v>
      </c>
      <c r="AE579" s="85" t="e">
        <f t="shared" si="392"/>
        <v>#N/A</v>
      </c>
      <c r="AF579" s="85" t="e">
        <f t="shared" si="393"/>
        <v>#N/A</v>
      </c>
      <c r="AG579" s="85" t="e">
        <f t="shared" si="394"/>
        <v>#N/A</v>
      </c>
      <c r="AH579" s="85" t="e">
        <f t="shared" si="395"/>
        <v>#N/A</v>
      </c>
      <c r="AI579" s="85" t="e">
        <f t="shared" si="396"/>
        <v>#N/A</v>
      </c>
      <c r="AJ579" s="85" t="e">
        <f t="shared" si="397"/>
        <v>#N/A</v>
      </c>
      <c r="AK579" s="85" t="e">
        <f t="shared" si="408"/>
        <v>#VALUE!</v>
      </c>
      <c r="AL579" s="85" t="e">
        <f t="shared" si="409"/>
        <v>#VALUE!</v>
      </c>
      <c r="AM579" s="85" t="e">
        <f t="shared" si="410"/>
        <v>#VALUE!</v>
      </c>
      <c r="AN579" s="85" t="e">
        <f t="shared" si="411"/>
        <v>#N/A</v>
      </c>
      <c r="AO579" s="85" t="e">
        <f t="shared" si="398"/>
        <v>#N/A</v>
      </c>
      <c r="AP579" s="85" t="e">
        <f t="shared" si="399"/>
        <v>#N/A</v>
      </c>
      <c r="AQ579" s="85" t="e">
        <f t="shared" si="400"/>
        <v>#N/A</v>
      </c>
      <c r="AR579" s="85" t="e">
        <f t="shared" si="401"/>
        <v>#N/A</v>
      </c>
      <c r="AS579" s="85" t="e">
        <f t="shared" si="402"/>
        <v>#N/A</v>
      </c>
      <c r="AT579" s="85" t="e">
        <f t="shared" si="403"/>
        <v>#N/A</v>
      </c>
      <c r="AU579" s="85" t="e">
        <f t="shared" si="412"/>
        <v>#VALUE!</v>
      </c>
      <c r="AV579" s="85" t="e">
        <f t="shared" si="413"/>
        <v>#VALUE!</v>
      </c>
      <c r="AW579" s="85" t="e">
        <f t="shared" si="414"/>
        <v>#VALUE!</v>
      </c>
      <c r="AX579" s="25" t="e">
        <f t="shared" si="415"/>
        <v>#VALUE!</v>
      </c>
      <c r="AY579" s="25">
        <f t="shared" si="376"/>
        <v>1.0169999999999999</v>
      </c>
      <c r="AZ579" s="55" t="e">
        <f t="shared" si="416"/>
        <v>#DIV/0!</v>
      </c>
    </row>
    <row r="580" spans="3:52">
      <c r="C580" s="4"/>
      <c r="D580" s="4"/>
      <c r="E580" s="4"/>
      <c r="F580" s="4"/>
      <c r="G580" s="55">
        <f t="shared" si="377"/>
        <v>-1.1208741258741391E-2</v>
      </c>
      <c r="H580" s="26"/>
      <c r="I580" s="25">
        <f>'Randament Mammo'!$I$18-4.5</f>
        <v>61.5</v>
      </c>
      <c r="J580" s="26"/>
      <c r="K580" s="25">
        <f t="shared" si="404"/>
        <v>0</v>
      </c>
      <c r="L580" s="25" t="e">
        <f>VLOOKUP(E580,'Tabele aux MGD'!B570:F580,IF(_CTF="Mo/Mo",2,IF(_CTF="Mo/Rh",3,IF(_CTF="Rh/Rh",4,5))),0)</f>
        <v>#N/A</v>
      </c>
      <c r="M580" s="25" t="e">
        <f t="shared" si="378"/>
        <v>#N/A</v>
      </c>
      <c r="N580" s="25" t="e">
        <f t="shared" si="379"/>
        <v>#N/A</v>
      </c>
      <c r="O580" s="25" t="e">
        <f t="shared" si="380"/>
        <v>#N/A</v>
      </c>
      <c r="P580" s="25" t="e">
        <f t="shared" si="381"/>
        <v>#N/A</v>
      </c>
      <c r="Q580" s="25" t="e">
        <f t="shared" si="382"/>
        <v>#N/A</v>
      </c>
      <c r="R580" s="25" t="e">
        <f t="shared" si="383"/>
        <v>#N/A</v>
      </c>
      <c r="S580" s="25" t="e">
        <f t="shared" si="384"/>
        <v>#N/A</v>
      </c>
      <c r="T580" s="25" t="e">
        <f t="shared" si="385"/>
        <v>#N/A</v>
      </c>
      <c r="U580" s="25" t="e">
        <f t="shared" si="405"/>
        <v>#VALUE!</v>
      </c>
      <c r="V580" s="25" t="e">
        <f t="shared" si="406"/>
        <v>#VALUE!</v>
      </c>
      <c r="W580" s="25" t="e">
        <f t="shared" si="407"/>
        <v>#VALUE!</v>
      </c>
      <c r="X580" s="26"/>
      <c r="Y580" s="85" t="e">
        <f t="shared" si="386"/>
        <v>#N/A</v>
      </c>
      <c r="Z580" s="85" t="e">
        <f t="shared" si="387"/>
        <v>#N/A</v>
      </c>
      <c r="AA580" s="85" t="e">
        <f t="shared" si="388"/>
        <v>#N/A</v>
      </c>
      <c r="AB580" s="85" t="e">
        <f t="shared" si="389"/>
        <v>#N/A</v>
      </c>
      <c r="AC580" s="85" t="e">
        <f t="shared" si="390"/>
        <v>#N/A</v>
      </c>
      <c r="AD580" s="85" t="e">
        <f t="shared" si="391"/>
        <v>#N/A</v>
      </c>
      <c r="AE580" s="85" t="e">
        <f t="shared" si="392"/>
        <v>#N/A</v>
      </c>
      <c r="AF580" s="85" t="e">
        <f t="shared" si="393"/>
        <v>#N/A</v>
      </c>
      <c r="AG580" s="85" t="e">
        <f t="shared" si="394"/>
        <v>#N/A</v>
      </c>
      <c r="AH580" s="85" t="e">
        <f t="shared" si="395"/>
        <v>#N/A</v>
      </c>
      <c r="AI580" s="85" t="e">
        <f t="shared" si="396"/>
        <v>#N/A</v>
      </c>
      <c r="AJ580" s="85" t="e">
        <f t="shared" si="397"/>
        <v>#N/A</v>
      </c>
      <c r="AK580" s="85" t="e">
        <f t="shared" si="408"/>
        <v>#VALUE!</v>
      </c>
      <c r="AL580" s="85" t="e">
        <f t="shared" si="409"/>
        <v>#VALUE!</v>
      </c>
      <c r="AM580" s="85" t="e">
        <f t="shared" si="410"/>
        <v>#VALUE!</v>
      </c>
      <c r="AN580" s="85" t="e">
        <f t="shared" si="411"/>
        <v>#N/A</v>
      </c>
      <c r="AO580" s="85" t="e">
        <f t="shared" si="398"/>
        <v>#N/A</v>
      </c>
      <c r="AP580" s="85" t="e">
        <f t="shared" si="399"/>
        <v>#N/A</v>
      </c>
      <c r="AQ580" s="85" t="e">
        <f t="shared" si="400"/>
        <v>#N/A</v>
      </c>
      <c r="AR580" s="85" t="e">
        <f t="shared" si="401"/>
        <v>#N/A</v>
      </c>
      <c r="AS580" s="85" t="e">
        <f t="shared" si="402"/>
        <v>#N/A</v>
      </c>
      <c r="AT580" s="85" t="e">
        <f t="shared" si="403"/>
        <v>#N/A</v>
      </c>
      <c r="AU580" s="85" t="e">
        <f t="shared" si="412"/>
        <v>#VALUE!</v>
      </c>
      <c r="AV580" s="85" t="e">
        <f t="shared" si="413"/>
        <v>#VALUE!</v>
      </c>
      <c r="AW580" s="85" t="e">
        <f t="shared" si="414"/>
        <v>#VALUE!</v>
      </c>
      <c r="AX580" s="25" t="e">
        <f t="shared" si="415"/>
        <v>#VALUE!</v>
      </c>
      <c r="AY580" s="25">
        <f t="shared" si="376"/>
        <v>1.0169999999999999</v>
      </c>
      <c r="AZ580" s="55" t="e">
        <f t="shared" si="416"/>
        <v>#DIV/0!</v>
      </c>
    </row>
    <row r="581" spans="3:52">
      <c r="C581" s="4"/>
      <c r="D581" s="4"/>
      <c r="E581" s="4"/>
      <c r="F581" s="4"/>
      <c r="G581" s="55">
        <f t="shared" si="377"/>
        <v>-1.1208741258741391E-2</v>
      </c>
      <c r="H581" s="26"/>
      <c r="I581" s="25">
        <f>'Randament Mammo'!$I$18-4.5</f>
        <v>61.5</v>
      </c>
      <c r="J581" s="26"/>
      <c r="K581" s="25">
        <f t="shared" si="404"/>
        <v>0</v>
      </c>
      <c r="L581" s="25" t="e">
        <f>VLOOKUP(E581,'Tabele aux MGD'!B571:F581,IF(_CTF="Mo/Mo",2,IF(_CTF="Mo/Rh",3,IF(_CTF="Rh/Rh",4,5))),0)</f>
        <v>#N/A</v>
      </c>
      <c r="M581" s="25" t="e">
        <f t="shared" si="378"/>
        <v>#N/A</v>
      </c>
      <c r="N581" s="25" t="e">
        <f t="shared" si="379"/>
        <v>#N/A</v>
      </c>
      <c r="O581" s="25" t="e">
        <f t="shared" si="380"/>
        <v>#N/A</v>
      </c>
      <c r="P581" s="25" t="e">
        <f t="shared" si="381"/>
        <v>#N/A</v>
      </c>
      <c r="Q581" s="25" t="e">
        <f t="shared" si="382"/>
        <v>#N/A</v>
      </c>
      <c r="R581" s="25" t="e">
        <f t="shared" si="383"/>
        <v>#N/A</v>
      </c>
      <c r="S581" s="25" t="e">
        <f t="shared" si="384"/>
        <v>#N/A</v>
      </c>
      <c r="T581" s="25" t="e">
        <f t="shared" si="385"/>
        <v>#N/A</v>
      </c>
      <c r="U581" s="25" t="e">
        <f t="shared" si="405"/>
        <v>#VALUE!</v>
      </c>
      <c r="V581" s="25" t="e">
        <f t="shared" si="406"/>
        <v>#VALUE!</v>
      </c>
      <c r="W581" s="25" t="e">
        <f t="shared" si="407"/>
        <v>#VALUE!</v>
      </c>
      <c r="X581" s="26"/>
      <c r="Y581" s="85" t="e">
        <f t="shared" si="386"/>
        <v>#N/A</v>
      </c>
      <c r="Z581" s="85" t="e">
        <f t="shared" si="387"/>
        <v>#N/A</v>
      </c>
      <c r="AA581" s="85" t="e">
        <f t="shared" si="388"/>
        <v>#N/A</v>
      </c>
      <c r="AB581" s="85" t="e">
        <f t="shared" si="389"/>
        <v>#N/A</v>
      </c>
      <c r="AC581" s="85" t="e">
        <f t="shared" si="390"/>
        <v>#N/A</v>
      </c>
      <c r="AD581" s="85" t="e">
        <f t="shared" si="391"/>
        <v>#N/A</v>
      </c>
      <c r="AE581" s="85" t="e">
        <f t="shared" si="392"/>
        <v>#N/A</v>
      </c>
      <c r="AF581" s="85" t="e">
        <f t="shared" si="393"/>
        <v>#N/A</v>
      </c>
      <c r="AG581" s="85" t="e">
        <f t="shared" si="394"/>
        <v>#N/A</v>
      </c>
      <c r="AH581" s="85" t="e">
        <f t="shared" si="395"/>
        <v>#N/A</v>
      </c>
      <c r="AI581" s="85" t="e">
        <f t="shared" si="396"/>
        <v>#N/A</v>
      </c>
      <c r="AJ581" s="85" t="e">
        <f t="shared" si="397"/>
        <v>#N/A</v>
      </c>
      <c r="AK581" s="85" t="e">
        <f t="shared" si="408"/>
        <v>#VALUE!</v>
      </c>
      <c r="AL581" s="85" t="e">
        <f t="shared" si="409"/>
        <v>#VALUE!</v>
      </c>
      <c r="AM581" s="85" t="e">
        <f t="shared" si="410"/>
        <v>#VALUE!</v>
      </c>
      <c r="AN581" s="85" t="e">
        <f t="shared" si="411"/>
        <v>#N/A</v>
      </c>
      <c r="AO581" s="85" t="e">
        <f t="shared" si="398"/>
        <v>#N/A</v>
      </c>
      <c r="AP581" s="85" t="e">
        <f t="shared" si="399"/>
        <v>#N/A</v>
      </c>
      <c r="AQ581" s="85" t="e">
        <f t="shared" si="400"/>
        <v>#N/A</v>
      </c>
      <c r="AR581" s="85" t="e">
        <f t="shared" si="401"/>
        <v>#N/A</v>
      </c>
      <c r="AS581" s="85" t="e">
        <f t="shared" si="402"/>
        <v>#N/A</v>
      </c>
      <c r="AT581" s="85" t="e">
        <f t="shared" si="403"/>
        <v>#N/A</v>
      </c>
      <c r="AU581" s="85" t="e">
        <f t="shared" si="412"/>
        <v>#VALUE!</v>
      </c>
      <c r="AV581" s="85" t="e">
        <f t="shared" si="413"/>
        <v>#VALUE!</v>
      </c>
      <c r="AW581" s="85" t="e">
        <f t="shared" si="414"/>
        <v>#VALUE!</v>
      </c>
      <c r="AX581" s="25" t="e">
        <f t="shared" si="415"/>
        <v>#VALUE!</v>
      </c>
      <c r="AY581" s="25">
        <f t="shared" si="376"/>
        <v>1.0169999999999999</v>
      </c>
      <c r="AZ581" s="55" t="e">
        <f t="shared" si="416"/>
        <v>#DIV/0!</v>
      </c>
    </row>
    <row r="582" spans="3:52">
      <c r="C582" s="4"/>
      <c r="D582" s="4"/>
      <c r="E582" s="4"/>
      <c r="F582" s="4"/>
      <c r="G582" s="55">
        <f t="shared" si="377"/>
        <v>-1.1208741258741391E-2</v>
      </c>
      <c r="H582" s="26"/>
      <c r="I582" s="25">
        <f>'Randament Mammo'!$I$18-4.5</f>
        <v>61.5</v>
      </c>
      <c r="J582" s="26"/>
      <c r="K582" s="25">
        <f t="shared" si="404"/>
        <v>0</v>
      </c>
      <c r="L582" s="25" t="e">
        <f>VLOOKUP(E582,'Tabele aux MGD'!B572:F582,IF(_CTF="Mo/Mo",2,IF(_CTF="Mo/Rh",3,IF(_CTF="Rh/Rh",4,5))),0)</f>
        <v>#N/A</v>
      </c>
      <c r="M582" s="25" t="e">
        <f t="shared" si="378"/>
        <v>#N/A</v>
      </c>
      <c r="N582" s="25" t="e">
        <f t="shared" si="379"/>
        <v>#N/A</v>
      </c>
      <c r="O582" s="25" t="e">
        <f t="shared" si="380"/>
        <v>#N/A</v>
      </c>
      <c r="P582" s="25" t="e">
        <f t="shared" si="381"/>
        <v>#N/A</v>
      </c>
      <c r="Q582" s="25" t="e">
        <f t="shared" si="382"/>
        <v>#N/A</v>
      </c>
      <c r="R582" s="25" t="e">
        <f t="shared" si="383"/>
        <v>#N/A</v>
      </c>
      <c r="S582" s="25" t="e">
        <f t="shared" si="384"/>
        <v>#N/A</v>
      </c>
      <c r="T582" s="25" t="e">
        <f t="shared" si="385"/>
        <v>#N/A</v>
      </c>
      <c r="U582" s="25" t="e">
        <f t="shared" si="405"/>
        <v>#VALUE!</v>
      </c>
      <c r="V582" s="25" t="e">
        <f t="shared" si="406"/>
        <v>#VALUE!</v>
      </c>
      <c r="W582" s="25" t="e">
        <f t="shared" si="407"/>
        <v>#VALUE!</v>
      </c>
      <c r="X582" s="26"/>
      <c r="Y582" s="85" t="e">
        <f t="shared" si="386"/>
        <v>#N/A</v>
      </c>
      <c r="Z582" s="85" t="e">
        <f t="shared" si="387"/>
        <v>#N/A</v>
      </c>
      <c r="AA582" s="85" t="e">
        <f t="shared" si="388"/>
        <v>#N/A</v>
      </c>
      <c r="AB582" s="85" t="e">
        <f t="shared" si="389"/>
        <v>#N/A</v>
      </c>
      <c r="AC582" s="85" t="e">
        <f t="shared" si="390"/>
        <v>#N/A</v>
      </c>
      <c r="AD582" s="85" t="e">
        <f t="shared" si="391"/>
        <v>#N/A</v>
      </c>
      <c r="AE582" s="85" t="e">
        <f t="shared" si="392"/>
        <v>#N/A</v>
      </c>
      <c r="AF582" s="85" t="e">
        <f t="shared" si="393"/>
        <v>#N/A</v>
      </c>
      <c r="AG582" s="85" t="e">
        <f t="shared" si="394"/>
        <v>#N/A</v>
      </c>
      <c r="AH582" s="85" t="e">
        <f t="shared" si="395"/>
        <v>#N/A</v>
      </c>
      <c r="AI582" s="85" t="e">
        <f t="shared" si="396"/>
        <v>#N/A</v>
      </c>
      <c r="AJ582" s="85" t="e">
        <f t="shared" si="397"/>
        <v>#N/A</v>
      </c>
      <c r="AK582" s="85" t="e">
        <f t="shared" si="408"/>
        <v>#VALUE!</v>
      </c>
      <c r="AL582" s="85" t="e">
        <f t="shared" si="409"/>
        <v>#VALUE!</v>
      </c>
      <c r="AM582" s="85" t="e">
        <f t="shared" si="410"/>
        <v>#VALUE!</v>
      </c>
      <c r="AN582" s="85" t="e">
        <f t="shared" si="411"/>
        <v>#N/A</v>
      </c>
      <c r="AO582" s="85" t="e">
        <f t="shared" si="398"/>
        <v>#N/A</v>
      </c>
      <c r="AP582" s="85" t="e">
        <f t="shared" si="399"/>
        <v>#N/A</v>
      </c>
      <c r="AQ582" s="85" t="e">
        <f t="shared" si="400"/>
        <v>#N/A</v>
      </c>
      <c r="AR582" s="85" t="e">
        <f t="shared" si="401"/>
        <v>#N/A</v>
      </c>
      <c r="AS582" s="85" t="e">
        <f t="shared" si="402"/>
        <v>#N/A</v>
      </c>
      <c r="AT582" s="85" t="e">
        <f t="shared" si="403"/>
        <v>#N/A</v>
      </c>
      <c r="AU582" s="85" t="e">
        <f t="shared" si="412"/>
        <v>#VALUE!</v>
      </c>
      <c r="AV582" s="85" t="e">
        <f t="shared" si="413"/>
        <v>#VALUE!</v>
      </c>
      <c r="AW582" s="85" t="e">
        <f t="shared" si="414"/>
        <v>#VALUE!</v>
      </c>
      <c r="AX582" s="25" t="e">
        <f t="shared" si="415"/>
        <v>#VALUE!</v>
      </c>
      <c r="AY582" s="25">
        <f t="shared" si="376"/>
        <v>1.0169999999999999</v>
      </c>
      <c r="AZ582" s="55" t="e">
        <f t="shared" si="416"/>
        <v>#DIV/0!</v>
      </c>
    </row>
    <row r="583" spans="3:52">
      <c r="C583" s="4"/>
      <c r="D583" s="4"/>
      <c r="E583" s="4"/>
      <c r="F583" s="4"/>
      <c r="G583" s="55">
        <f t="shared" si="377"/>
        <v>-1.1208741258741391E-2</v>
      </c>
      <c r="H583" s="26"/>
      <c r="I583" s="25">
        <f>'Randament Mammo'!$I$18-4.5</f>
        <v>61.5</v>
      </c>
      <c r="J583" s="26"/>
      <c r="K583" s="25">
        <f t="shared" si="404"/>
        <v>0</v>
      </c>
      <c r="L583" s="25" t="e">
        <f>VLOOKUP(E583,'Tabele aux MGD'!B573:F583,IF(_CTF="Mo/Mo",2,IF(_CTF="Mo/Rh",3,IF(_CTF="Rh/Rh",4,5))),0)</f>
        <v>#N/A</v>
      </c>
      <c r="M583" s="25" t="e">
        <f t="shared" si="378"/>
        <v>#N/A</v>
      </c>
      <c r="N583" s="25" t="e">
        <f t="shared" si="379"/>
        <v>#N/A</v>
      </c>
      <c r="O583" s="25" t="e">
        <f t="shared" si="380"/>
        <v>#N/A</v>
      </c>
      <c r="P583" s="25" t="e">
        <f t="shared" si="381"/>
        <v>#N/A</v>
      </c>
      <c r="Q583" s="25" t="e">
        <f t="shared" si="382"/>
        <v>#N/A</v>
      </c>
      <c r="R583" s="25" t="e">
        <f t="shared" si="383"/>
        <v>#N/A</v>
      </c>
      <c r="S583" s="25" t="e">
        <f t="shared" si="384"/>
        <v>#N/A</v>
      </c>
      <c r="T583" s="25" t="e">
        <f t="shared" si="385"/>
        <v>#N/A</v>
      </c>
      <c r="U583" s="25" t="e">
        <f t="shared" si="405"/>
        <v>#VALUE!</v>
      </c>
      <c r="V583" s="25" t="e">
        <f t="shared" si="406"/>
        <v>#VALUE!</v>
      </c>
      <c r="W583" s="25" t="e">
        <f t="shared" si="407"/>
        <v>#VALUE!</v>
      </c>
      <c r="X583" s="26"/>
      <c r="Y583" s="85" t="e">
        <f t="shared" si="386"/>
        <v>#N/A</v>
      </c>
      <c r="Z583" s="85" t="e">
        <f t="shared" si="387"/>
        <v>#N/A</v>
      </c>
      <c r="AA583" s="85" t="e">
        <f t="shared" si="388"/>
        <v>#N/A</v>
      </c>
      <c r="AB583" s="85" t="e">
        <f t="shared" si="389"/>
        <v>#N/A</v>
      </c>
      <c r="AC583" s="85" t="e">
        <f t="shared" si="390"/>
        <v>#N/A</v>
      </c>
      <c r="AD583" s="85" t="e">
        <f t="shared" si="391"/>
        <v>#N/A</v>
      </c>
      <c r="AE583" s="85" t="e">
        <f t="shared" si="392"/>
        <v>#N/A</v>
      </c>
      <c r="AF583" s="85" t="e">
        <f t="shared" si="393"/>
        <v>#N/A</v>
      </c>
      <c r="AG583" s="85" t="e">
        <f t="shared" si="394"/>
        <v>#N/A</v>
      </c>
      <c r="AH583" s="85" t="e">
        <f t="shared" si="395"/>
        <v>#N/A</v>
      </c>
      <c r="AI583" s="85" t="e">
        <f t="shared" si="396"/>
        <v>#N/A</v>
      </c>
      <c r="AJ583" s="85" t="e">
        <f t="shared" si="397"/>
        <v>#N/A</v>
      </c>
      <c r="AK583" s="85" t="e">
        <f t="shared" si="408"/>
        <v>#VALUE!</v>
      </c>
      <c r="AL583" s="85" t="e">
        <f t="shared" si="409"/>
        <v>#VALUE!</v>
      </c>
      <c r="AM583" s="85" t="e">
        <f t="shared" si="410"/>
        <v>#VALUE!</v>
      </c>
      <c r="AN583" s="85" t="e">
        <f t="shared" si="411"/>
        <v>#N/A</v>
      </c>
      <c r="AO583" s="85" t="e">
        <f t="shared" si="398"/>
        <v>#N/A</v>
      </c>
      <c r="AP583" s="85" t="e">
        <f t="shared" si="399"/>
        <v>#N/A</v>
      </c>
      <c r="AQ583" s="85" t="e">
        <f t="shared" si="400"/>
        <v>#N/A</v>
      </c>
      <c r="AR583" s="85" t="e">
        <f t="shared" si="401"/>
        <v>#N/A</v>
      </c>
      <c r="AS583" s="85" t="e">
        <f t="shared" si="402"/>
        <v>#N/A</v>
      </c>
      <c r="AT583" s="85" t="e">
        <f t="shared" si="403"/>
        <v>#N/A</v>
      </c>
      <c r="AU583" s="85" t="e">
        <f t="shared" si="412"/>
        <v>#VALUE!</v>
      </c>
      <c r="AV583" s="85" t="e">
        <f t="shared" si="413"/>
        <v>#VALUE!</v>
      </c>
      <c r="AW583" s="85" t="e">
        <f t="shared" si="414"/>
        <v>#VALUE!</v>
      </c>
      <c r="AX583" s="25" t="e">
        <f t="shared" si="415"/>
        <v>#VALUE!</v>
      </c>
      <c r="AY583" s="25">
        <f t="shared" si="376"/>
        <v>1.0169999999999999</v>
      </c>
      <c r="AZ583" s="55" t="e">
        <f t="shared" si="416"/>
        <v>#DIV/0!</v>
      </c>
    </row>
    <row r="584" spans="3:52">
      <c r="C584" s="4"/>
      <c r="D584" s="4"/>
      <c r="E584" s="4"/>
      <c r="F584" s="4"/>
      <c r="G584" s="55">
        <f t="shared" si="377"/>
        <v>-1.1208741258741391E-2</v>
      </c>
      <c r="H584" s="26"/>
      <c r="I584" s="25">
        <f>'Randament Mammo'!$I$18-4.5</f>
        <v>61.5</v>
      </c>
      <c r="J584" s="26"/>
      <c r="K584" s="25">
        <f t="shared" si="404"/>
        <v>0</v>
      </c>
      <c r="L584" s="25" t="e">
        <f>VLOOKUP(E584,'Tabele aux MGD'!B574:F584,IF(_CTF="Mo/Mo",2,IF(_CTF="Mo/Rh",3,IF(_CTF="Rh/Rh",4,5))),0)</f>
        <v>#N/A</v>
      </c>
      <c r="M584" s="25" t="e">
        <f t="shared" si="378"/>
        <v>#N/A</v>
      </c>
      <c r="N584" s="25" t="e">
        <f t="shared" si="379"/>
        <v>#N/A</v>
      </c>
      <c r="O584" s="25" t="e">
        <f t="shared" si="380"/>
        <v>#N/A</v>
      </c>
      <c r="P584" s="25" t="e">
        <f t="shared" si="381"/>
        <v>#N/A</v>
      </c>
      <c r="Q584" s="25" t="e">
        <f t="shared" si="382"/>
        <v>#N/A</v>
      </c>
      <c r="R584" s="25" t="e">
        <f t="shared" si="383"/>
        <v>#N/A</v>
      </c>
      <c r="S584" s="25" t="e">
        <f t="shared" si="384"/>
        <v>#N/A</v>
      </c>
      <c r="T584" s="25" t="e">
        <f t="shared" si="385"/>
        <v>#N/A</v>
      </c>
      <c r="U584" s="25" t="e">
        <f t="shared" si="405"/>
        <v>#VALUE!</v>
      </c>
      <c r="V584" s="25" t="e">
        <f t="shared" si="406"/>
        <v>#VALUE!</v>
      </c>
      <c r="W584" s="25" t="e">
        <f t="shared" si="407"/>
        <v>#VALUE!</v>
      </c>
      <c r="X584" s="26"/>
      <c r="Y584" s="85" t="e">
        <f t="shared" si="386"/>
        <v>#N/A</v>
      </c>
      <c r="Z584" s="85" t="e">
        <f t="shared" si="387"/>
        <v>#N/A</v>
      </c>
      <c r="AA584" s="85" t="e">
        <f t="shared" si="388"/>
        <v>#N/A</v>
      </c>
      <c r="AB584" s="85" t="e">
        <f t="shared" si="389"/>
        <v>#N/A</v>
      </c>
      <c r="AC584" s="85" t="e">
        <f t="shared" si="390"/>
        <v>#N/A</v>
      </c>
      <c r="AD584" s="85" t="e">
        <f t="shared" si="391"/>
        <v>#N/A</v>
      </c>
      <c r="AE584" s="85" t="e">
        <f t="shared" si="392"/>
        <v>#N/A</v>
      </c>
      <c r="AF584" s="85" t="e">
        <f t="shared" si="393"/>
        <v>#N/A</v>
      </c>
      <c r="AG584" s="85" t="e">
        <f t="shared" si="394"/>
        <v>#N/A</v>
      </c>
      <c r="AH584" s="85" t="e">
        <f t="shared" si="395"/>
        <v>#N/A</v>
      </c>
      <c r="AI584" s="85" t="e">
        <f t="shared" si="396"/>
        <v>#N/A</v>
      </c>
      <c r="AJ584" s="85" t="e">
        <f t="shared" si="397"/>
        <v>#N/A</v>
      </c>
      <c r="AK584" s="85" t="e">
        <f t="shared" si="408"/>
        <v>#VALUE!</v>
      </c>
      <c r="AL584" s="85" t="e">
        <f t="shared" si="409"/>
        <v>#VALUE!</v>
      </c>
      <c r="AM584" s="85" t="e">
        <f t="shared" si="410"/>
        <v>#VALUE!</v>
      </c>
      <c r="AN584" s="85" t="e">
        <f t="shared" si="411"/>
        <v>#N/A</v>
      </c>
      <c r="AO584" s="85" t="e">
        <f t="shared" si="398"/>
        <v>#N/A</v>
      </c>
      <c r="AP584" s="85" t="e">
        <f t="shared" si="399"/>
        <v>#N/A</v>
      </c>
      <c r="AQ584" s="85" t="e">
        <f t="shared" si="400"/>
        <v>#N/A</v>
      </c>
      <c r="AR584" s="85" t="e">
        <f t="shared" si="401"/>
        <v>#N/A</v>
      </c>
      <c r="AS584" s="85" t="e">
        <f t="shared" si="402"/>
        <v>#N/A</v>
      </c>
      <c r="AT584" s="85" t="e">
        <f t="shared" si="403"/>
        <v>#N/A</v>
      </c>
      <c r="AU584" s="85" t="e">
        <f t="shared" si="412"/>
        <v>#VALUE!</v>
      </c>
      <c r="AV584" s="85" t="e">
        <f t="shared" si="413"/>
        <v>#VALUE!</v>
      </c>
      <c r="AW584" s="85" t="e">
        <f t="shared" si="414"/>
        <v>#VALUE!</v>
      </c>
      <c r="AX584" s="25" t="e">
        <f t="shared" si="415"/>
        <v>#VALUE!</v>
      </c>
      <c r="AY584" s="25">
        <f t="shared" si="376"/>
        <v>1.0169999999999999</v>
      </c>
      <c r="AZ584" s="55" t="e">
        <f t="shared" si="416"/>
        <v>#DIV/0!</v>
      </c>
    </row>
    <row r="585" spans="3:52">
      <c r="C585" s="4"/>
      <c r="D585" s="4"/>
      <c r="E585" s="4"/>
      <c r="F585" s="4"/>
      <c r="G585" s="55">
        <f t="shared" si="377"/>
        <v>-1.1208741258741391E-2</v>
      </c>
      <c r="H585" s="26"/>
      <c r="I585" s="25">
        <f>'Randament Mammo'!$I$18-4.5</f>
        <v>61.5</v>
      </c>
      <c r="J585" s="26"/>
      <c r="K585" s="25">
        <f t="shared" si="404"/>
        <v>0</v>
      </c>
      <c r="L585" s="25" t="e">
        <f>VLOOKUP(E585,'Tabele aux MGD'!B575:F585,IF(_CTF="Mo/Mo",2,IF(_CTF="Mo/Rh",3,IF(_CTF="Rh/Rh",4,5))),0)</f>
        <v>#N/A</v>
      </c>
      <c r="M585" s="25" t="e">
        <f t="shared" si="378"/>
        <v>#N/A</v>
      </c>
      <c r="N585" s="25" t="e">
        <f t="shared" si="379"/>
        <v>#N/A</v>
      </c>
      <c r="O585" s="25" t="e">
        <f t="shared" si="380"/>
        <v>#N/A</v>
      </c>
      <c r="P585" s="25" t="e">
        <f t="shared" si="381"/>
        <v>#N/A</v>
      </c>
      <c r="Q585" s="25" t="e">
        <f t="shared" si="382"/>
        <v>#N/A</v>
      </c>
      <c r="R585" s="25" t="e">
        <f t="shared" si="383"/>
        <v>#N/A</v>
      </c>
      <c r="S585" s="25" t="e">
        <f t="shared" si="384"/>
        <v>#N/A</v>
      </c>
      <c r="T585" s="25" t="e">
        <f t="shared" si="385"/>
        <v>#N/A</v>
      </c>
      <c r="U585" s="25" t="e">
        <f t="shared" si="405"/>
        <v>#VALUE!</v>
      </c>
      <c r="V585" s="25" t="e">
        <f t="shared" si="406"/>
        <v>#VALUE!</v>
      </c>
      <c r="W585" s="25" t="e">
        <f t="shared" si="407"/>
        <v>#VALUE!</v>
      </c>
      <c r="X585" s="26"/>
      <c r="Y585" s="85" t="e">
        <f t="shared" si="386"/>
        <v>#N/A</v>
      </c>
      <c r="Z585" s="85" t="e">
        <f t="shared" si="387"/>
        <v>#N/A</v>
      </c>
      <c r="AA585" s="85" t="e">
        <f t="shared" si="388"/>
        <v>#N/A</v>
      </c>
      <c r="AB585" s="85" t="e">
        <f t="shared" si="389"/>
        <v>#N/A</v>
      </c>
      <c r="AC585" s="85" t="e">
        <f t="shared" si="390"/>
        <v>#N/A</v>
      </c>
      <c r="AD585" s="85" t="e">
        <f t="shared" si="391"/>
        <v>#N/A</v>
      </c>
      <c r="AE585" s="85" t="e">
        <f t="shared" si="392"/>
        <v>#N/A</v>
      </c>
      <c r="AF585" s="85" t="e">
        <f t="shared" si="393"/>
        <v>#N/A</v>
      </c>
      <c r="AG585" s="85" t="e">
        <f t="shared" si="394"/>
        <v>#N/A</v>
      </c>
      <c r="AH585" s="85" t="e">
        <f t="shared" si="395"/>
        <v>#N/A</v>
      </c>
      <c r="AI585" s="85" t="e">
        <f t="shared" si="396"/>
        <v>#N/A</v>
      </c>
      <c r="AJ585" s="85" t="e">
        <f t="shared" si="397"/>
        <v>#N/A</v>
      </c>
      <c r="AK585" s="85" t="e">
        <f t="shared" si="408"/>
        <v>#VALUE!</v>
      </c>
      <c r="AL585" s="85" t="e">
        <f t="shared" si="409"/>
        <v>#VALUE!</v>
      </c>
      <c r="AM585" s="85" t="e">
        <f t="shared" si="410"/>
        <v>#VALUE!</v>
      </c>
      <c r="AN585" s="85" t="e">
        <f t="shared" si="411"/>
        <v>#N/A</v>
      </c>
      <c r="AO585" s="85" t="e">
        <f t="shared" si="398"/>
        <v>#N/A</v>
      </c>
      <c r="AP585" s="85" t="e">
        <f t="shared" si="399"/>
        <v>#N/A</v>
      </c>
      <c r="AQ585" s="85" t="e">
        <f t="shared" si="400"/>
        <v>#N/A</v>
      </c>
      <c r="AR585" s="85" t="e">
        <f t="shared" si="401"/>
        <v>#N/A</v>
      </c>
      <c r="AS585" s="85" t="e">
        <f t="shared" si="402"/>
        <v>#N/A</v>
      </c>
      <c r="AT585" s="85" t="e">
        <f t="shared" si="403"/>
        <v>#N/A</v>
      </c>
      <c r="AU585" s="85" t="e">
        <f t="shared" si="412"/>
        <v>#VALUE!</v>
      </c>
      <c r="AV585" s="85" t="e">
        <f t="shared" si="413"/>
        <v>#VALUE!</v>
      </c>
      <c r="AW585" s="85" t="e">
        <f t="shared" si="414"/>
        <v>#VALUE!</v>
      </c>
      <c r="AX585" s="25" t="e">
        <f t="shared" si="415"/>
        <v>#VALUE!</v>
      </c>
      <c r="AY585" s="25">
        <f t="shared" si="376"/>
        <v>1.0169999999999999</v>
      </c>
      <c r="AZ585" s="55" t="e">
        <f t="shared" si="416"/>
        <v>#DIV/0!</v>
      </c>
    </row>
    <row r="586" spans="3:52">
      <c r="C586" s="4"/>
      <c r="D586" s="4"/>
      <c r="E586" s="4"/>
      <c r="F586" s="4"/>
      <c r="G586" s="55">
        <f t="shared" si="377"/>
        <v>-1.1208741258741391E-2</v>
      </c>
      <c r="H586" s="26"/>
      <c r="I586" s="25">
        <f>'Randament Mammo'!$I$18-4.5</f>
        <v>61.5</v>
      </c>
      <c r="J586" s="26"/>
      <c r="K586" s="25">
        <f t="shared" si="404"/>
        <v>0</v>
      </c>
      <c r="L586" s="25" t="e">
        <f>VLOOKUP(E586,'Tabele aux MGD'!B576:F586,IF(_CTF="Mo/Mo",2,IF(_CTF="Mo/Rh",3,IF(_CTF="Rh/Rh",4,5))),0)</f>
        <v>#N/A</v>
      </c>
      <c r="M586" s="25" t="e">
        <f t="shared" si="378"/>
        <v>#N/A</v>
      </c>
      <c r="N586" s="25" t="e">
        <f t="shared" si="379"/>
        <v>#N/A</v>
      </c>
      <c r="O586" s="25" t="e">
        <f t="shared" si="380"/>
        <v>#N/A</v>
      </c>
      <c r="P586" s="25" t="e">
        <f t="shared" si="381"/>
        <v>#N/A</v>
      </c>
      <c r="Q586" s="25" t="e">
        <f t="shared" si="382"/>
        <v>#N/A</v>
      </c>
      <c r="R586" s="25" t="e">
        <f t="shared" si="383"/>
        <v>#N/A</v>
      </c>
      <c r="S586" s="25" t="e">
        <f t="shared" si="384"/>
        <v>#N/A</v>
      </c>
      <c r="T586" s="25" t="e">
        <f t="shared" si="385"/>
        <v>#N/A</v>
      </c>
      <c r="U586" s="25" t="e">
        <f t="shared" si="405"/>
        <v>#VALUE!</v>
      </c>
      <c r="V586" s="25" t="e">
        <f t="shared" si="406"/>
        <v>#VALUE!</v>
      </c>
      <c r="W586" s="25" t="e">
        <f t="shared" si="407"/>
        <v>#VALUE!</v>
      </c>
      <c r="X586" s="26"/>
      <c r="Y586" s="85" t="e">
        <f t="shared" si="386"/>
        <v>#N/A</v>
      </c>
      <c r="Z586" s="85" t="e">
        <f t="shared" si="387"/>
        <v>#N/A</v>
      </c>
      <c r="AA586" s="85" t="e">
        <f t="shared" si="388"/>
        <v>#N/A</v>
      </c>
      <c r="AB586" s="85" t="e">
        <f t="shared" si="389"/>
        <v>#N/A</v>
      </c>
      <c r="AC586" s="85" t="e">
        <f t="shared" si="390"/>
        <v>#N/A</v>
      </c>
      <c r="AD586" s="85" t="e">
        <f t="shared" si="391"/>
        <v>#N/A</v>
      </c>
      <c r="AE586" s="85" t="e">
        <f t="shared" si="392"/>
        <v>#N/A</v>
      </c>
      <c r="AF586" s="85" t="e">
        <f t="shared" si="393"/>
        <v>#N/A</v>
      </c>
      <c r="AG586" s="85" t="e">
        <f t="shared" si="394"/>
        <v>#N/A</v>
      </c>
      <c r="AH586" s="85" t="e">
        <f t="shared" si="395"/>
        <v>#N/A</v>
      </c>
      <c r="AI586" s="85" t="e">
        <f t="shared" si="396"/>
        <v>#N/A</v>
      </c>
      <c r="AJ586" s="85" t="e">
        <f t="shared" si="397"/>
        <v>#N/A</v>
      </c>
      <c r="AK586" s="85" t="e">
        <f t="shared" si="408"/>
        <v>#VALUE!</v>
      </c>
      <c r="AL586" s="85" t="e">
        <f t="shared" si="409"/>
        <v>#VALUE!</v>
      </c>
      <c r="AM586" s="85" t="e">
        <f t="shared" si="410"/>
        <v>#VALUE!</v>
      </c>
      <c r="AN586" s="85" t="e">
        <f t="shared" si="411"/>
        <v>#N/A</v>
      </c>
      <c r="AO586" s="85" t="e">
        <f t="shared" si="398"/>
        <v>#N/A</v>
      </c>
      <c r="AP586" s="85" t="e">
        <f t="shared" si="399"/>
        <v>#N/A</v>
      </c>
      <c r="AQ586" s="85" t="e">
        <f t="shared" si="400"/>
        <v>#N/A</v>
      </c>
      <c r="AR586" s="85" t="e">
        <f t="shared" si="401"/>
        <v>#N/A</v>
      </c>
      <c r="AS586" s="85" t="e">
        <f t="shared" si="402"/>
        <v>#N/A</v>
      </c>
      <c r="AT586" s="85" t="e">
        <f t="shared" si="403"/>
        <v>#N/A</v>
      </c>
      <c r="AU586" s="85" t="e">
        <f t="shared" si="412"/>
        <v>#VALUE!</v>
      </c>
      <c r="AV586" s="85" t="e">
        <f t="shared" si="413"/>
        <v>#VALUE!</v>
      </c>
      <c r="AW586" s="85" t="e">
        <f t="shared" si="414"/>
        <v>#VALUE!</v>
      </c>
      <c r="AX586" s="25" t="e">
        <f t="shared" si="415"/>
        <v>#VALUE!</v>
      </c>
      <c r="AY586" s="25">
        <f t="shared" si="376"/>
        <v>1.0169999999999999</v>
      </c>
      <c r="AZ586" s="55" t="e">
        <f t="shared" si="416"/>
        <v>#DIV/0!</v>
      </c>
    </row>
    <row r="587" spans="3:52">
      <c r="C587" s="4"/>
      <c r="D587" s="4"/>
      <c r="E587" s="4"/>
      <c r="F587" s="4"/>
      <c r="G587" s="55">
        <f t="shared" si="377"/>
        <v>-1.1208741258741391E-2</v>
      </c>
      <c r="H587" s="26"/>
      <c r="I587" s="25">
        <f>'Randament Mammo'!$I$18-4.5</f>
        <v>61.5</v>
      </c>
      <c r="J587" s="26"/>
      <c r="K587" s="25">
        <f t="shared" si="404"/>
        <v>0</v>
      </c>
      <c r="L587" s="25" t="e">
        <f>VLOOKUP(E587,'Tabele aux MGD'!B577:F587,IF(_CTF="Mo/Mo",2,IF(_CTF="Mo/Rh",3,IF(_CTF="Rh/Rh",4,5))),0)</f>
        <v>#N/A</v>
      </c>
      <c r="M587" s="25" t="e">
        <f t="shared" si="378"/>
        <v>#N/A</v>
      </c>
      <c r="N587" s="25" t="e">
        <f t="shared" si="379"/>
        <v>#N/A</v>
      </c>
      <c r="O587" s="25" t="e">
        <f t="shared" si="380"/>
        <v>#N/A</v>
      </c>
      <c r="P587" s="25" t="e">
        <f t="shared" si="381"/>
        <v>#N/A</v>
      </c>
      <c r="Q587" s="25" t="e">
        <f t="shared" si="382"/>
        <v>#N/A</v>
      </c>
      <c r="R587" s="25" t="e">
        <f t="shared" si="383"/>
        <v>#N/A</v>
      </c>
      <c r="S587" s="25" t="e">
        <f t="shared" si="384"/>
        <v>#N/A</v>
      </c>
      <c r="T587" s="25" t="e">
        <f t="shared" si="385"/>
        <v>#N/A</v>
      </c>
      <c r="U587" s="25" t="e">
        <f t="shared" si="405"/>
        <v>#VALUE!</v>
      </c>
      <c r="V587" s="25" t="e">
        <f t="shared" si="406"/>
        <v>#VALUE!</v>
      </c>
      <c r="W587" s="25" t="e">
        <f t="shared" si="407"/>
        <v>#VALUE!</v>
      </c>
      <c r="X587" s="26"/>
      <c r="Y587" s="85" t="e">
        <f t="shared" si="386"/>
        <v>#N/A</v>
      </c>
      <c r="Z587" s="85" t="e">
        <f t="shared" si="387"/>
        <v>#N/A</v>
      </c>
      <c r="AA587" s="85" t="e">
        <f t="shared" si="388"/>
        <v>#N/A</v>
      </c>
      <c r="AB587" s="85" t="e">
        <f t="shared" si="389"/>
        <v>#N/A</v>
      </c>
      <c r="AC587" s="85" t="e">
        <f t="shared" si="390"/>
        <v>#N/A</v>
      </c>
      <c r="AD587" s="85" t="e">
        <f t="shared" si="391"/>
        <v>#N/A</v>
      </c>
      <c r="AE587" s="85" t="e">
        <f t="shared" si="392"/>
        <v>#N/A</v>
      </c>
      <c r="AF587" s="85" t="e">
        <f t="shared" si="393"/>
        <v>#N/A</v>
      </c>
      <c r="AG587" s="85" t="e">
        <f t="shared" si="394"/>
        <v>#N/A</v>
      </c>
      <c r="AH587" s="85" t="e">
        <f t="shared" si="395"/>
        <v>#N/A</v>
      </c>
      <c r="AI587" s="85" t="e">
        <f t="shared" si="396"/>
        <v>#N/A</v>
      </c>
      <c r="AJ587" s="85" t="e">
        <f t="shared" si="397"/>
        <v>#N/A</v>
      </c>
      <c r="AK587" s="85" t="e">
        <f t="shared" si="408"/>
        <v>#VALUE!</v>
      </c>
      <c r="AL587" s="85" t="e">
        <f t="shared" si="409"/>
        <v>#VALUE!</v>
      </c>
      <c r="AM587" s="85" t="e">
        <f t="shared" si="410"/>
        <v>#VALUE!</v>
      </c>
      <c r="AN587" s="85" t="e">
        <f t="shared" si="411"/>
        <v>#N/A</v>
      </c>
      <c r="AO587" s="85" t="e">
        <f t="shared" si="398"/>
        <v>#N/A</v>
      </c>
      <c r="AP587" s="85" t="e">
        <f t="shared" si="399"/>
        <v>#N/A</v>
      </c>
      <c r="AQ587" s="85" t="e">
        <f t="shared" si="400"/>
        <v>#N/A</v>
      </c>
      <c r="AR587" s="85" t="e">
        <f t="shared" si="401"/>
        <v>#N/A</v>
      </c>
      <c r="AS587" s="85" t="e">
        <f t="shared" si="402"/>
        <v>#N/A</v>
      </c>
      <c r="AT587" s="85" t="e">
        <f t="shared" si="403"/>
        <v>#N/A</v>
      </c>
      <c r="AU587" s="85" t="e">
        <f t="shared" si="412"/>
        <v>#VALUE!</v>
      </c>
      <c r="AV587" s="85" t="e">
        <f t="shared" si="413"/>
        <v>#VALUE!</v>
      </c>
      <c r="AW587" s="85" t="e">
        <f t="shared" si="414"/>
        <v>#VALUE!</v>
      </c>
      <c r="AX587" s="25" t="e">
        <f t="shared" si="415"/>
        <v>#VALUE!</v>
      </c>
      <c r="AY587" s="25">
        <f t="shared" si="376"/>
        <v>1.0169999999999999</v>
      </c>
      <c r="AZ587" s="55" t="e">
        <f t="shared" si="416"/>
        <v>#DIV/0!</v>
      </c>
    </row>
    <row r="588" spans="3:52">
      <c r="C588" s="4"/>
      <c r="D588" s="4"/>
      <c r="E588" s="4"/>
      <c r="F588" s="4"/>
      <c r="G588" s="55">
        <f t="shared" si="377"/>
        <v>-1.1208741258741391E-2</v>
      </c>
      <c r="H588" s="26"/>
      <c r="I588" s="25">
        <f>'Randament Mammo'!$I$18-4.5</f>
        <v>61.5</v>
      </c>
      <c r="J588" s="26"/>
      <c r="K588" s="25">
        <f t="shared" si="404"/>
        <v>0</v>
      </c>
      <c r="L588" s="25" t="e">
        <f>VLOOKUP(E588,'Tabele aux MGD'!B578:F588,IF(_CTF="Mo/Mo",2,IF(_CTF="Mo/Rh",3,IF(_CTF="Rh/Rh",4,5))),0)</f>
        <v>#N/A</v>
      </c>
      <c r="M588" s="25" t="e">
        <f t="shared" si="378"/>
        <v>#N/A</v>
      </c>
      <c r="N588" s="25" t="e">
        <f t="shared" si="379"/>
        <v>#N/A</v>
      </c>
      <c r="O588" s="25" t="e">
        <f t="shared" si="380"/>
        <v>#N/A</v>
      </c>
      <c r="P588" s="25" t="e">
        <f t="shared" si="381"/>
        <v>#N/A</v>
      </c>
      <c r="Q588" s="25" t="e">
        <f t="shared" si="382"/>
        <v>#N/A</v>
      </c>
      <c r="R588" s="25" t="e">
        <f t="shared" si="383"/>
        <v>#N/A</v>
      </c>
      <c r="S588" s="25" t="e">
        <f t="shared" si="384"/>
        <v>#N/A</v>
      </c>
      <c r="T588" s="25" t="e">
        <f t="shared" si="385"/>
        <v>#N/A</v>
      </c>
      <c r="U588" s="25" t="e">
        <f t="shared" si="405"/>
        <v>#VALUE!</v>
      </c>
      <c r="V588" s="25" t="e">
        <f t="shared" si="406"/>
        <v>#VALUE!</v>
      </c>
      <c r="W588" s="25" t="e">
        <f t="shared" si="407"/>
        <v>#VALUE!</v>
      </c>
      <c r="X588" s="26"/>
      <c r="Y588" s="85" t="e">
        <f t="shared" si="386"/>
        <v>#N/A</v>
      </c>
      <c r="Z588" s="85" t="e">
        <f t="shared" si="387"/>
        <v>#N/A</v>
      </c>
      <c r="AA588" s="85" t="e">
        <f t="shared" si="388"/>
        <v>#N/A</v>
      </c>
      <c r="AB588" s="85" t="e">
        <f t="shared" si="389"/>
        <v>#N/A</v>
      </c>
      <c r="AC588" s="85" t="e">
        <f t="shared" si="390"/>
        <v>#N/A</v>
      </c>
      <c r="AD588" s="85" t="e">
        <f t="shared" si="391"/>
        <v>#N/A</v>
      </c>
      <c r="AE588" s="85" t="e">
        <f t="shared" si="392"/>
        <v>#N/A</v>
      </c>
      <c r="AF588" s="85" t="e">
        <f t="shared" si="393"/>
        <v>#N/A</v>
      </c>
      <c r="AG588" s="85" t="e">
        <f t="shared" si="394"/>
        <v>#N/A</v>
      </c>
      <c r="AH588" s="85" t="e">
        <f t="shared" si="395"/>
        <v>#N/A</v>
      </c>
      <c r="AI588" s="85" t="e">
        <f t="shared" si="396"/>
        <v>#N/A</v>
      </c>
      <c r="AJ588" s="85" t="e">
        <f t="shared" si="397"/>
        <v>#N/A</v>
      </c>
      <c r="AK588" s="85" t="e">
        <f t="shared" si="408"/>
        <v>#VALUE!</v>
      </c>
      <c r="AL588" s="85" t="e">
        <f t="shared" si="409"/>
        <v>#VALUE!</v>
      </c>
      <c r="AM588" s="85" t="e">
        <f t="shared" si="410"/>
        <v>#VALUE!</v>
      </c>
      <c r="AN588" s="85" t="e">
        <f t="shared" si="411"/>
        <v>#N/A</v>
      </c>
      <c r="AO588" s="85" t="e">
        <f t="shared" si="398"/>
        <v>#N/A</v>
      </c>
      <c r="AP588" s="85" t="e">
        <f t="shared" si="399"/>
        <v>#N/A</v>
      </c>
      <c r="AQ588" s="85" t="e">
        <f t="shared" si="400"/>
        <v>#N/A</v>
      </c>
      <c r="AR588" s="85" t="e">
        <f t="shared" si="401"/>
        <v>#N/A</v>
      </c>
      <c r="AS588" s="85" t="e">
        <f t="shared" si="402"/>
        <v>#N/A</v>
      </c>
      <c r="AT588" s="85" t="e">
        <f t="shared" si="403"/>
        <v>#N/A</v>
      </c>
      <c r="AU588" s="85" t="e">
        <f t="shared" si="412"/>
        <v>#VALUE!</v>
      </c>
      <c r="AV588" s="85" t="e">
        <f t="shared" si="413"/>
        <v>#VALUE!</v>
      </c>
      <c r="AW588" s="85" t="e">
        <f t="shared" si="414"/>
        <v>#VALUE!</v>
      </c>
      <c r="AX588" s="25" t="e">
        <f t="shared" si="415"/>
        <v>#VALUE!</v>
      </c>
      <c r="AY588" s="25">
        <f t="shared" si="376"/>
        <v>1.0169999999999999</v>
      </c>
      <c r="AZ588" s="55" t="e">
        <f t="shared" si="416"/>
        <v>#DIV/0!</v>
      </c>
    </row>
    <row r="589" spans="3:52">
      <c r="C589" s="4"/>
      <c r="D589" s="4"/>
      <c r="E589" s="4"/>
      <c r="F589" s="4"/>
      <c r="G589" s="55">
        <f t="shared" si="377"/>
        <v>-1.1208741258741391E-2</v>
      </c>
      <c r="H589" s="26"/>
      <c r="I589" s="25">
        <f>'Randament Mammo'!$I$18-4.5</f>
        <v>61.5</v>
      </c>
      <c r="J589" s="26"/>
      <c r="K589" s="25">
        <f t="shared" si="404"/>
        <v>0</v>
      </c>
      <c r="L589" s="25" t="e">
        <f>VLOOKUP(E589,'Tabele aux MGD'!B579:F589,IF(_CTF="Mo/Mo",2,IF(_CTF="Mo/Rh",3,IF(_CTF="Rh/Rh",4,5))),0)</f>
        <v>#N/A</v>
      </c>
      <c r="M589" s="25" t="e">
        <f t="shared" si="378"/>
        <v>#N/A</v>
      </c>
      <c r="N589" s="25" t="e">
        <f t="shared" si="379"/>
        <v>#N/A</v>
      </c>
      <c r="O589" s="25" t="e">
        <f t="shared" si="380"/>
        <v>#N/A</v>
      </c>
      <c r="P589" s="25" t="e">
        <f t="shared" si="381"/>
        <v>#N/A</v>
      </c>
      <c r="Q589" s="25" t="e">
        <f t="shared" si="382"/>
        <v>#N/A</v>
      </c>
      <c r="R589" s="25" t="e">
        <f t="shared" si="383"/>
        <v>#N/A</v>
      </c>
      <c r="S589" s="25" t="e">
        <f t="shared" si="384"/>
        <v>#N/A</v>
      </c>
      <c r="T589" s="25" t="e">
        <f t="shared" si="385"/>
        <v>#N/A</v>
      </c>
      <c r="U589" s="25" t="e">
        <f t="shared" si="405"/>
        <v>#VALUE!</v>
      </c>
      <c r="V589" s="25" t="e">
        <f t="shared" si="406"/>
        <v>#VALUE!</v>
      </c>
      <c r="W589" s="25" t="e">
        <f t="shared" si="407"/>
        <v>#VALUE!</v>
      </c>
      <c r="X589" s="26"/>
      <c r="Y589" s="85" t="e">
        <f t="shared" si="386"/>
        <v>#N/A</v>
      </c>
      <c r="Z589" s="85" t="e">
        <f t="shared" si="387"/>
        <v>#N/A</v>
      </c>
      <c r="AA589" s="85" t="e">
        <f t="shared" si="388"/>
        <v>#N/A</v>
      </c>
      <c r="AB589" s="85" t="e">
        <f t="shared" si="389"/>
        <v>#N/A</v>
      </c>
      <c r="AC589" s="85" t="e">
        <f t="shared" si="390"/>
        <v>#N/A</v>
      </c>
      <c r="AD589" s="85" t="e">
        <f t="shared" si="391"/>
        <v>#N/A</v>
      </c>
      <c r="AE589" s="85" t="e">
        <f t="shared" si="392"/>
        <v>#N/A</v>
      </c>
      <c r="AF589" s="85" t="e">
        <f t="shared" si="393"/>
        <v>#N/A</v>
      </c>
      <c r="AG589" s="85" t="e">
        <f t="shared" si="394"/>
        <v>#N/A</v>
      </c>
      <c r="AH589" s="85" t="e">
        <f t="shared" si="395"/>
        <v>#N/A</v>
      </c>
      <c r="AI589" s="85" t="e">
        <f t="shared" si="396"/>
        <v>#N/A</v>
      </c>
      <c r="AJ589" s="85" t="e">
        <f t="shared" si="397"/>
        <v>#N/A</v>
      </c>
      <c r="AK589" s="85" t="e">
        <f t="shared" si="408"/>
        <v>#VALUE!</v>
      </c>
      <c r="AL589" s="85" t="e">
        <f t="shared" si="409"/>
        <v>#VALUE!</v>
      </c>
      <c r="AM589" s="85" t="e">
        <f t="shared" si="410"/>
        <v>#VALUE!</v>
      </c>
      <c r="AN589" s="85" t="e">
        <f t="shared" si="411"/>
        <v>#N/A</v>
      </c>
      <c r="AO589" s="85" t="e">
        <f t="shared" si="398"/>
        <v>#N/A</v>
      </c>
      <c r="AP589" s="85" t="e">
        <f t="shared" si="399"/>
        <v>#N/A</v>
      </c>
      <c r="AQ589" s="85" t="e">
        <f t="shared" si="400"/>
        <v>#N/A</v>
      </c>
      <c r="AR589" s="85" t="e">
        <f t="shared" si="401"/>
        <v>#N/A</v>
      </c>
      <c r="AS589" s="85" t="e">
        <f t="shared" si="402"/>
        <v>#N/A</v>
      </c>
      <c r="AT589" s="85" t="e">
        <f t="shared" si="403"/>
        <v>#N/A</v>
      </c>
      <c r="AU589" s="85" t="e">
        <f t="shared" si="412"/>
        <v>#VALUE!</v>
      </c>
      <c r="AV589" s="85" t="e">
        <f t="shared" si="413"/>
        <v>#VALUE!</v>
      </c>
      <c r="AW589" s="85" t="e">
        <f t="shared" si="414"/>
        <v>#VALUE!</v>
      </c>
      <c r="AX589" s="25" t="e">
        <f t="shared" si="415"/>
        <v>#VALUE!</v>
      </c>
      <c r="AY589" s="25">
        <f t="shared" si="376"/>
        <v>1.0169999999999999</v>
      </c>
      <c r="AZ589" s="55" t="e">
        <f t="shared" si="416"/>
        <v>#DIV/0!</v>
      </c>
    </row>
    <row r="590" spans="3:52">
      <c r="C590" s="4"/>
      <c r="D590" s="4"/>
      <c r="E590" s="4"/>
      <c r="F590" s="4"/>
      <c r="G590" s="55">
        <f t="shared" si="377"/>
        <v>-1.1208741258741391E-2</v>
      </c>
      <c r="H590" s="26"/>
      <c r="I590" s="25">
        <f>'Randament Mammo'!$I$18-4.5</f>
        <v>61.5</v>
      </c>
      <c r="J590" s="26"/>
      <c r="K590" s="25">
        <f t="shared" si="404"/>
        <v>0</v>
      </c>
      <c r="L590" s="25" t="e">
        <f>VLOOKUP(E590,'Tabele aux MGD'!B580:F590,IF(_CTF="Mo/Mo",2,IF(_CTF="Mo/Rh",3,IF(_CTF="Rh/Rh",4,5))),0)</f>
        <v>#N/A</v>
      </c>
      <c r="M590" s="25" t="e">
        <f t="shared" si="378"/>
        <v>#N/A</v>
      </c>
      <c r="N590" s="25" t="e">
        <f t="shared" si="379"/>
        <v>#N/A</v>
      </c>
      <c r="O590" s="25" t="e">
        <f t="shared" si="380"/>
        <v>#N/A</v>
      </c>
      <c r="P590" s="25" t="e">
        <f t="shared" si="381"/>
        <v>#N/A</v>
      </c>
      <c r="Q590" s="25" t="e">
        <f t="shared" si="382"/>
        <v>#N/A</v>
      </c>
      <c r="R590" s="25" t="e">
        <f t="shared" si="383"/>
        <v>#N/A</v>
      </c>
      <c r="S590" s="25" t="e">
        <f t="shared" si="384"/>
        <v>#N/A</v>
      </c>
      <c r="T590" s="25" t="e">
        <f t="shared" si="385"/>
        <v>#N/A</v>
      </c>
      <c r="U590" s="25" t="e">
        <f t="shared" si="405"/>
        <v>#VALUE!</v>
      </c>
      <c r="V590" s="25" t="e">
        <f t="shared" si="406"/>
        <v>#VALUE!</v>
      </c>
      <c r="W590" s="25" t="e">
        <f t="shared" si="407"/>
        <v>#VALUE!</v>
      </c>
      <c r="X590" s="26"/>
      <c r="Y590" s="85" t="e">
        <f t="shared" si="386"/>
        <v>#N/A</v>
      </c>
      <c r="Z590" s="85" t="e">
        <f t="shared" si="387"/>
        <v>#N/A</v>
      </c>
      <c r="AA590" s="85" t="e">
        <f t="shared" si="388"/>
        <v>#N/A</v>
      </c>
      <c r="AB590" s="85" t="e">
        <f t="shared" si="389"/>
        <v>#N/A</v>
      </c>
      <c r="AC590" s="85" t="e">
        <f t="shared" si="390"/>
        <v>#N/A</v>
      </c>
      <c r="AD590" s="85" t="e">
        <f t="shared" si="391"/>
        <v>#N/A</v>
      </c>
      <c r="AE590" s="85" t="e">
        <f t="shared" si="392"/>
        <v>#N/A</v>
      </c>
      <c r="AF590" s="85" t="e">
        <f t="shared" si="393"/>
        <v>#N/A</v>
      </c>
      <c r="AG590" s="85" t="e">
        <f t="shared" si="394"/>
        <v>#N/A</v>
      </c>
      <c r="AH590" s="85" t="e">
        <f t="shared" si="395"/>
        <v>#N/A</v>
      </c>
      <c r="AI590" s="85" t="e">
        <f t="shared" si="396"/>
        <v>#N/A</v>
      </c>
      <c r="AJ590" s="85" t="e">
        <f t="shared" si="397"/>
        <v>#N/A</v>
      </c>
      <c r="AK590" s="85" t="e">
        <f t="shared" si="408"/>
        <v>#VALUE!</v>
      </c>
      <c r="AL590" s="85" t="e">
        <f t="shared" si="409"/>
        <v>#VALUE!</v>
      </c>
      <c r="AM590" s="85" t="e">
        <f t="shared" si="410"/>
        <v>#VALUE!</v>
      </c>
      <c r="AN590" s="85" t="e">
        <f t="shared" si="411"/>
        <v>#N/A</v>
      </c>
      <c r="AO590" s="85" t="e">
        <f t="shared" si="398"/>
        <v>#N/A</v>
      </c>
      <c r="AP590" s="85" t="e">
        <f t="shared" si="399"/>
        <v>#N/A</v>
      </c>
      <c r="AQ590" s="85" t="e">
        <f t="shared" si="400"/>
        <v>#N/A</v>
      </c>
      <c r="AR590" s="85" t="e">
        <f t="shared" si="401"/>
        <v>#N/A</v>
      </c>
      <c r="AS590" s="85" t="e">
        <f t="shared" si="402"/>
        <v>#N/A</v>
      </c>
      <c r="AT590" s="85" t="e">
        <f t="shared" si="403"/>
        <v>#N/A</v>
      </c>
      <c r="AU590" s="85" t="e">
        <f t="shared" si="412"/>
        <v>#VALUE!</v>
      </c>
      <c r="AV590" s="85" t="e">
        <f t="shared" si="413"/>
        <v>#VALUE!</v>
      </c>
      <c r="AW590" s="85" t="e">
        <f t="shared" si="414"/>
        <v>#VALUE!</v>
      </c>
      <c r="AX590" s="25" t="e">
        <f t="shared" si="415"/>
        <v>#VALUE!</v>
      </c>
      <c r="AY590" s="25">
        <f t="shared" si="376"/>
        <v>1.0169999999999999</v>
      </c>
      <c r="AZ590" s="55" t="e">
        <f t="shared" si="416"/>
        <v>#DIV/0!</v>
      </c>
    </row>
    <row r="591" spans="3:52">
      <c r="C591" s="4"/>
      <c r="D591" s="4"/>
      <c r="E591" s="4"/>
      <c r="F591" s="4"/>
      <c r="G591" s="55">
        <f t="shared" si="377"/>
        <v>-1.1208741258741391E-2</v>
      </c>
      <c r="H591" s="26"/>
      <c r="I591" s="25">
        <f>'Randament Mammo'!$I$18-4.5</f>
        <v>61.5</v>
      </c>
      <c r="J591" s="26"/>
      <c r="K591" s="25">
        <f t="shared" si="404"/>
        <v>0</v>
      </c>
      <c r="L591" s="25" t="e">
        <f>VLOOKUP(E591,'Tabele aux MGD'!B581:F591,IF(_CTF="Mo/Mo",2,IF(_CTF="Mo/Rh",3,IF(_CTF="Rh/Rh",4,5))),0)</f>
        <v>#N/A</v>
      </c>
      <c r="M591" s="25" t="e">
        <f t="shared" si="378"/>
        <v>#N/A</v>
      </c>
      <c r="N591" s="25" t="e">
        <f t="shared" si="379"/>
        <v>#N/A</v>
      </c>
      <c r="O591" s="25" t="e">
        <f t="shared" si="380"/>
        <v>#N/A</v>
      </c>
      <c r="P591" s="25" t="e">
        <f t="shared" si="381"/>
        <v>#N/A</v>
      </c>
      <c r="Q591" s="25" t="e">
        <f t="shared" si="382"/>
        <v>#N/A</v>
      </c>
      <c r="R591" s="25" t="e">
        <f t="shared" si="383"/>
        <v>#N/A</v>
      </c>
      <c r="S591" s="25" t="e">
        <f t="shared" si="384"/>
        <v>#N/A</v>
      </c>
      <c r="T591" s="25" t="e">
        <f t="shared" si="385"/>
        <v>#N/A</v>
      </c>
      <c r="U591" s="25" t="e">
        <f t="shared" si="405"/>
        <v>#VALUE!</v>
      </c>
      <c r="V591" s="25" t="e">
        <f t="shared" si="406"/>
        <v>#VALUE!</v>
      </c>
      <c r="W591" s="25" t="e">
        <f t="shared" si="407"/>
        <v>#VALUE!</v>
      </c>
      <c r="X591" s="26"/>
      <c r="Y591" s="85" t="e">
        <f t="shared" si="386"/>
        <v>#N/A</v>
      </c>
      <c r="Z591" s="85" t="e">
        <f t="shared" si="387"/>
        <v>#N/A</v>
      </c>
      <c r="AA591" s="85" t="e">
        <f t="shared" si="388"/>
        <v>#N/A</v>
      </c>
      <c r="AB591" s="85" t="e">
        <f t="shared" si="389"/>
        <v>#N/A</v>
      </c>
      <c r="AC591" s="85" t="e">
        <f t="shared" si="390"/>
        <v>#N/A</v>
      </c>
      <c r="AD591" s="85" t="e">
        <f t="shared" si="391"/>
        <v>#N/A</v>
      </c>
      <c r="AE591" s="85" t="e">
        <f t="shared" si="392"/>
        <v>#N/A</v>
      </c>
      <c r="AF591" s="85" t="e">
        <f t="shared" si="393"/>
        <v>#N/A</v>
      </c>
      <c r="AG591" s="85" t="e">
        <f t="shared" si="394"/>
        <v>#N/A</v>
      </c>
      <c r="AH591" s="85" t="e">
        <f t="shared" si="395"/>
        <v>#N/A</v>
      </c>
      <c r="AI591" s="85" t="e">
        <f t="shared" si="396"/>
        <v>#N/A</v>
      </c>
      <c r="AJ591" s="85" t="e">
        <f t="shared" si="397"/>
        <v>#N/A</v>
      </c>
      <c r="AK591" s="85" t="e">
        <f t="shared" si="408"/>
        <v>#VALUE!</v>
      </c>
      <c r="AL591" s="85" t="e">
        <f t="shared" si="409"/>
        <v>#VALUE!</v>
      </c>
      <c r="AM591" s="85" t="e">
        <f t="shared" si="410"/>
        <v>#VALUE!</v>
      </c>
      <c r="AN591" s="85" t="e">
        <f t="shared" si="411"/>
        <v>#N/A</v>
      </c>
      <c r="AO591" s="85" t="e">
        <f t="shared" si="398"/>
        <v>#N/A</v>
      </c>
      <c r="AP591" s="85" t="e">
        <f t="shared" si="399"/>
        <v>#N/A</v>
      </c>
      <c r="AQ591" s="85" t="e">
        <f t="shared" si="400"/>
        <v>#N/A</v>
      </c>
      <c r="AR591" s="85" t="e">
        <f t="shared" si="401"/>
        <v>#N/A</v>
      </c>
      <c r="AS591" s="85" t="e">
        <f t="shared" si="402"/>
        <v>#N/A</v>
      </c>
      <c r="AT591" s="85" t="e">
        <f t="shared" si="403"/>
        <v>#N/A</v>
      </c>
      <c r="AU591" s="85" t="e">
        <f t="shared" si="412"/>
        <v>#VALUE!</v>
      </c>
      <c r="AV591" s="85" t="e">
        <f t="shared" si="413"/>
        <v>#VALUE!</v>
      </c>
      <c r="AW591" s="85" t="e">
        <f t="shared" si="414"/>
        <v>#VALUE!</v>
      </c>
      <c r="AX591" s="25" t="e">
        <f t="shared" si="415"/>
        <v>#VALUE!</v>
      </c>
      <c r="AY591" s="25">
        <f t="shared" ref="AY591:AY654" si="417">VLOOKUP(_CTF,_Tabel6,2,FALSE)</f>
        <v>1.0169999999999999</v>
      </c>
      <c r="AZ591" s="55" t="e">
        <f t="shared" si="416"/>
        <v>#DIV/0!</v>
      </c>
    </row>
    <row r="592" spans="3:52">
      <c r="C592" s="4"/>
      <c r="D592" s="4"/>
      <c r="E592" s="4"/>
      <c r="F592" s="4"/>
      <c r="G592" s="55">
        <f t="shared" si="377"/>
        <v>-1.1208741258741391E-2</v>
      </c>
      <c r="H592" s="26"/>
      <c r="I592" s="25">
        <f>'Randament Mammo'!$I$18-4.5</f>
        <v>61.5</v>
      </c>
      <c r="J592" s="26"/>
      <c r="K592" s="25">
        <f t="shared" si="404"/>
        <v>0</v>
      </c>
      <c r="L592" s="25" t="e">
        <f>VLOOKUP(E592,'Tabele aux MGD'!B582:F592,IF(_CTF="Mo/Mo",2,IF(_CTF="Mo/Rh",3,IF(_CTF="Rh/Rh",4,5))),0)</f>
        <v>#N/A</v>
      </c>
      <c r="M592" s="25" t="e">
        <f t="shared" si="378"/>
        <v>#N/A</v>
      </c>
      <c r="N592" s="25" t="e">
        <f t="shared" si="379"/>
        <v>#N/A</v>
      </c>
      <c r="O592" s="25" t="e">
        <f t="shared" si="380"/>
        <v>#N/A</v>
      </c>
      <c r="P592" s="25" t="e">
        <f t="shared" si="381"/>
        <v>#N/A</v>
      </c>
      <c r="Q592" s="25" t="e">
        <f t="shared" si="382"/>
        <v>#N/A</v>
      </c>
      <c r="R592" s="25" t="e">
        <f t="shared" si="383"/>
        <v>#N/A</v>
      </c>
      <c r="S592" s="25" t="e">
        <f t="shared" si="384"/>
        <v>#N/A</v>
      </c>
      <c r="T592" s="25" t="e">
        <f t="shared" si="385"/>
        <v>#N/A</v>
      </c>
      <c r="U592" s="25" t="e">
        <f t="shared" si="405"/>
        <v>#VALUE!</v>
      </c>
      <c r="V592" s="25" t="e">
        <f t="shared" si="406"/>
        <v>#VALUE!</v>
      </c>
      <c r="W592" s="25" t="e">
        <f t="shared" si="407"/>
        <v>#VALUE!</v>
      </c>
      <c r="X592" s="26"/>
      <c r="Y592" s="85" t="e">
        <f t="shared" si="386"/>
        <v>#N/A</v>
      </c>
      <c r="Z592" s="85" t="e">
        <f t="shared" si="387"/>
        <v>#N/A</v>
      </c>
      <c r="AA592" s="85" t="e">
        <f t="shared" si="388"/>
        <v>#N/A</v>
      </c>
      <c r="AB592" s="85" t="e">
        <f t="shared" si="389"/>
        <v>#N/A</v>
      </c>
      <c r="AC592" s="85" t="e">
        <f t="shared" si="390"/>
        <v>#N/A</v>
      </c>
      <c r="AD592" s="85" t="e">
        <f t="shared" si="391"/>
        <v>#N/A</v>
      </c>
      <c r="AE592" s="85" t="e">
        <f t="shared" si="392"/>
        <v>#N/A</v>
      </c>
      <c r="AF592" s="85" t="e">
        <f t="shared" si="393"/>
        <v>#N/A</v>
      </c>
      <c r="AG592" s="85" t="e">
        <f t="shared" si="394"/>
        <v>#N/A</v>
      </c>
      <c r="AH592" s="85" t="e">
        <f t="shared" si="395"/>
        <v>#N/A</v>
      </c>
      <c r="AI592" s="85" t="e">
        <f t="shared" si="396"/>
        <v>#N/A</v>
      </c>
      <c r="AJ592" s="85" t="e">
        <f t="shared" si="397"/>
        <v>#N/A</v>
      </c>
      <c r="AK592" s="85" t="e">
        <f t="shared" si="408"/>
        <v>#VALUE!</v>
      </c>
      <c r="AL592" s="85" t="e">
        <f t="shared" si="409"/>
        <v>#VALUE!</v>
      </c>
      <c r="AM592" s="85" t="e">
        <f t="shared" si="410"/>
        <v>#VALUE!</v>
      </c>
      <c r="AN592" s="85" t="e">
        <f t="shared" si="411"/>
        <v>#N/A</v>
      </c>
      <c r="AO592" s="85" t="e">
        <f t="shared" si="398"/>
        <v>#N/A</v>
      </c>
      <c r="AP592" s="85" t="e">
        <f t="shared" si="399"/>
        <v>#N/A</v>
      </c>
      <c r="AQ592" s="85" t="e">
        <f t="shared" si="400"/>
        <v>#N/A</v>
      </c>
      <c r="AR592" s="85" t="e">
        <f t="shared" si="401"/>
        <v>#N/A</v>
      </c>
      <c r="AS592" s="85" t="e">
        <f t="shared" si="402"/>
        <v>#N/A</v>
      </c>
      <c r="AT592" s="85" t="e">
        <f t="shared" si="403"/>
        <v>#N/A</v>
      </c>
      <c r="AU592" s="85" t="e">
        <f t="shared" si="412"/>
        <v>#VALUE!</v>
      </c>
      <c r="AV592" s="85" t="e">
        <f t="shared" si="413"/>
        <v>#VALUE!</v>
      </c>
      <c r="AW592" s="85" t="e">
        <f t="shared" si="414"/>
        <v>#VALUE!</v>
      </c>
      <c r="AX592" s="25" t="e">
        <f t="shared" si="415"/>
        <v>#VALUE!</v>
      </c>
      <c r="AY592" s="25">
        <f t="shared" si="417"/>
        <v>1.0169999999999999</v>
      </c>
      <c r="AZ592" s="55" t="e">
        <f t="shared" si="416"/>
        <v>#DIV/0!</v>
      </c>
    </row>
    <row r="593" spans="3:52">
      <c r="C593" s="4"/>
      <c r="D593" s="4"/>
      <c r="E593" s="4"/>
      <c r="F593" s="4"/>
      <c r="G593" s="55">
        <f t="shared" si="377"/>
        <v>-1.1208741258741391E-2</v>
      </c>
      <c r="H593" s="26"/>
      <c r="I593" s="25">
        <f>'Randament Mammo'!$I$18-4.5</f>
        <v>61.5</v>
      </c>
      <c r="J593" s="26"/>
      <c r="K593" s="25">
        <f t="shared" si="404"/>
        <v>0</v>
      </c>
      <c r="L593" s="25" t="e">
        <f>VLOOKUP(E593,'Tabele aux MGD'!B583:F593,IF(_CTF="Mo/Mo",2,IF(_CTF="Mo/Rh",3,IF(_CTF="Rh/Rh",4,5))),0)</f>
        <v>#N/A</v>
      </c>
      <c r="M593" s="25" t="e">
        <f t="shared" si="378"/>
        <v>#N/A</v>
      </c>
      <c r="N593" s="25" t="e">
        <f t="shared" si="379"/>
        <v>#N/A</v>
      </c>
      <c r="O593" s="25" t="e">
        <f t="shared" si="380"/>
        <v>#N/A</v>
      </c>
      <c r="P593" s="25" t="e">
        <f t="shared" si="381"/>
        <v>#N/A</v>
      </c>
      <c r="Q593" s="25" t="e">
        <f t="shared" si="382"/>
        <v>#N/A</v>
      </c>
      <c r="R593" s="25" t="e">
        <f t="shared" si="383"/>
        <v>#N/A</v>
      </c>
      <c r="S593" s="25" t="e">
        <f t="shared" si="384"/>
        <v>#N/A</v>
      </c>
      <c r="T593" s="25" t="e">
        <f t="shared" si="385"/>
        <v>#N/A</v>
      </c>
      <c r="U593" s="25" t="e">
        <f t="shared" si="405"/>
        <v>#VALUE!</v>
      </c>
      <c r="V593" s="25" t="e">
        <f t="shared" si="406"/>
        <v>#VALUE!</v>
      </c>
      <c r="W593" s="25" t="e">
        <f t="shared" si="407"/>
        <v>#VALUE!</v>
      </c>
      <c r="X593" s="26"/>
      <c r="Y593" s="85" t="e">
        <f t="shared" si="386"/>
        <v>#N/A</v>
      </c>
      <c r="Z593" s="85" t="e">
        <f t="shared" si="387"/>
        <v>#N/A</v>
      </c>
      <c r="AA593" s="85" t="e">
        <f t="shared" si="388"/>
        <v>#N/A</v>
      </c>
      <c r="AB593" s="85" t="e">
        <f t="shared" si="389"/>
        <v>#N/A</v>
      </c>
      <c r="AC593" s="85" t="e">
        <f t="shared" si="390"/>
        <v>#N/A</v>
      </c>
      <c r="AD593" s="85" t="e">
        <f t="shared" si="391"/>
        <v>#N/A</v>
      </c>
      <c r="AE593" s="85" t="e">
        <f t="shared" si="392"/>
        <v>#N/A</v>
      </c>
      <c r="AF593" s="85" t="e">
        <f t="shared" si="393"/>
        <v>#N/A</v>
      </c>
      <c r="AG593" s="85" t="e">
        <f t="shared" si="394"/>
        <v>#N/A</v>
      </c>
      <c r="AH593" s="85" t="e">
        <f t="shared" si="395"/>
        <v>#N/A</v>
      </c>
      <c r="AI593" s="85" t="e">
        <f t="shared" si="396"/>
        <v>#N/A</v>
      </c>
      <c r="AJ593" s="85" t="e">
        <f t="shared" si="397"/>
        <v>#N/A</v>
      </c>
      <c r="AK593" s="85" t="e">
        <f t="shared" si="408"/>
        <v>#VALUE!</v>
      </c>
      <c r="AL593" s="85" t="e">
        <f t="shared" si="409"/>
        <v>#VALUE!</v>
      </c>
      <c r="AM593" s="85" t="e">
        <f t="shared" si="410"/>
        <v>#VALUE!</v>
      </c>
      <c r="AN593" s="85" t="e">
        <f t="shared" si="411"/>
        <v>#N/A</v>
      </c>
      <c r="AO593" s="85" t="e">
        <f t="shared" si="398"/>
        <v>#N/A</v>
      </c>
      <c r="AP593" s="85" t="e">
        <f t="shared" si="399"/>
        <v>#N/A</v>
      </c>
      <c r="AQ593" s="85" t="e">
        <f t="shared" si="400"/>
        <v>#N/A</v>
      </c>
      <c r="AR593" s="85" t="e">
        <f t="shared" si="401"/>
        <v>#N/A</v>
      </c>
      <c r="AS593" s="85" t="e">
        <f t="shared" si="402"/>
        <v>#N/A</v>
      </c>
      <c r="AT593" s="85" t="e">
        <f t="shared" si="403"/>
        <v>#N/A</v>
      </c>
      <c r="AU593" s="85" t="e">
        <f t="shared" si="412"/>
        <v>#VALUE!</v>
      </c>
      <c r="AV593" s="85" t="e">
        <f t="shared" si="413"/>
        <v>#VALUE!</v>
      </c>
      <c r="AW593" s="85" t="e">
        <f t="shared" si="414"/>
        <v>#VALUE!</v>
      </c>
      <c r="AX593" s="25" t="e">
        <f t="shared" si="415"/>
        <v>#VALUE!</v>
      </c>
      <c r="AY593" s="25">
        <f t="shared" si="417"/>
        <v>1.0169999999999999</v>
      </c>
      <c r="AZ593" s="55" t="e">
        <f t="shared" si="416"/>
        <v>#DIV/0!</v>
      </c>
    </row>
    <row r="594" spans="3:52">
      <c r="C594" s="4"/>
      <c r="D594" s="4"/>
      <c r="E594" s="4"/>
      <c r="F594" s="4"/>
      <c r="G594" s="55">
        <f t="shared" si="377"/>
        <v>-1.1208741258741391E-2</v>
      </c>
      <c r="H594" s="26"/>
      <c r="I594" s="25">
        <f>'Randament Mammo'!$I$18-4.5</f>
        <v>61.5</v>
      </c>
      <c r="J594" s="26"/>
      <c r="K594" s="25">
        <f t="shared" si="404"/>
        <v>0</v>
      </c>
      <c r="L594" s="25" t="e">
        <f>VLOOKUP(E594,'Tabele aux MGD'!B584:F594,IF(_CTF="Mo/Mo",2,IF(_CTF="Mo/Rh",3,IF(_CTF="Rh/Rh",4,5))),0)</f>
        <v>#N/A</v>
      </c>
      <c r="M594" s="25" t="e">
        <f t="shared" si="378"/>
        <v>#N/A</v>
      </c>
      <c r="N594" s="25" t="e">
        <f t="shared" si="379"/>
        <v>#N/A</v>
      </c>
      <c r="O594" s="25" t="e">
        <f t="shared" si="380"/>
        <v>#N/A</v>
      </c>
      <c r="P594" s="25" t="e">
        <f t="shared" si="381"/>
        <v>#N/A</v>
      </c>
      <c r="Q594" s="25" t="e">
        <f t="shared" si="382"/>
        <v>#N/A</v>
      </c>
      <c r="R594" s="25" t="e">
        <f t="shared" si="383"/>
        <v>#N/A</v>
      </c>
      <c r="S594" s="25" t="e">
        <f t="shared" si="384"/>
        <v>#N/A</v>
      </c>
      <c r="T594" s="25" t="e">
        <f t="shared" si="385"/>
        <v>#N/A</v>
      </c>
      <c r="U594" s="25" t="e">
        <f t="shared" si="405"/>
        <v>#VALUE!</v>
      </c>
      <c r="V594" s="25" t="e">
        <f t="shared" si="406"/>
        <v>#VALUE!</v>
      </c>
      <c r="W594" s="25" t="e">
        <f t="shared" si="407"/>
        <v>#VALUE!</v>
      </c>
      <c r="X594" s="26"/>
      <c r="Y594" s="85" t="e">
        <f t="shared" si="386"/>
        <v>#N/A</v>
      </c>
      <c r="Z594" s="85" t="e">
        <f t="shared" si="387"/>
        <v>#N/A</v>
      </c>
      <c r="AA594" s="85" t="e">
        <f t="shared" si="388"/>
        <v>#N/A</v>
      </c>
      <c r="AB594" s="85" t="e">
        <f t="shared" si="389"/>
        <v>#N/A</v>
      </c>
      <c r="AC594" s="85" t="e">
        <f t="shared" si="390"/>
        <v>#N/A</v>
      </c>
      <c r="AD594" s="85" t="e">
        <f t="shared" si="391"/>
        <v>#N/A</v>
      </c>
      <c r="AE594" s="85" t="e">
        <f t="shared" si="392"/>
        <v>#N/A</v>
      </c>
      <c r="AF594" s="85" t="e">
        <f t="shared" si="393"/>
        <v>#N/A</v>
      </c>
      <c r="AG594" s="85" t="e">
        <f t="shared" si="394"/>
        <v>#N/A</v>
      </c>
      <c r="AH594" s="85" t="e">
        <f t="shared" si="395"/>
        <v>#N/A</v>
      </c>
      <c r="AI594" s="85" t="e">
        <f t="shared" si="396"/>
        <v>#N/A</v>
      </c>
      <c r="AJ594" s="85" t="e">
        <f t="shared" si="397"/>
        <v>#N/A</v>
      </c>
      <c r="AK594" s="85" t="e">
        <f t="shared" si="408"/>
        <v>#VALUE!</v>
      </c>
      <c r="AL594" s="85" t="e">
        <f t="shared" si="409"/>
        <v>#VALUE!</v>
      </c>
      <c r="AM594" s="85" t="e">
        <f t="shared" si="410"/>
        <v>#VALUE!</v>
      </c>
      <c r="AN594" s="85" t="e">
        <f t="shared" si="411"/>
        <v>#N/A</v>
      </c>
      <c r="AO594" s="85" t="e">
        <f t="shared" si="398"/>
        <v>#N/A</v>
      </c>
      <c r="AP594" s="85" t="e">
        <f t="shared" si="399"/>
        <v>#N/A</v>
      </c>
      <c r="AQ594" s="85" t="e">
        <f t="shared" si="400"/>
        <v>#N/A</v>
      </c>
      <c r="AR594" s="85" t="e">
        <f t="shared" si="401"/>
        <v>#N/A</v>
      </c>
      <c r="AS594" s="85" t="e">
        <f t="shared" si="402"/>
        <v>#N/A</v>
      </c>
      <c r="AT594" s="85" t="e">
        <f t="shared" si="403"/>
        <v>#N/A</v>
      </c>
      <c r="AU594" s="85" t="e">
        <f t="shared" si="412"/>
        <v>#VALUE!</v>
      </c>
      <c r="AV594" s="85" t="e">
        <f t="shared" si="413"/>
        <v>#VALUE!</v>
      </c>
      <c r="AW594" s="85" t="e">
        <f t="shared" si="414"/>
        <v>#VALUE!</v>
      </c>
      <c r="AX594" s="25" t="e">
        <f t="shared" si="415"/>
        <v>#VALUE!</v>
      </c>
      <c r="AY594" s="25">
        <f t="shared" si="417"/>
        <v>1.0169999999999999</v>
      </c>
      <c r="AZ594" s="55" t="e">
        <f t="shared" si="416"/>
        <v>#DIV/0!</v>
      </c>
    </row>
    <row r="595" spans="3:52">
      <c r="C595" s="4"/>
      <c r="D595" s="4"/>
      <c r="E595" s="4"/>
      <c r="F595" s="4"/>
      <c r="G595" s="55">
        <f t="shared" si="377"/>
        <v>-1.1208741258741391E-2</v>
      </c>
      <c r="H595" s="26"/>
      <c r="I595" s="25">
        <f>'Randament Mammo'!$I$18-4.5</f>
        <v>61.5</v>
      </c>
      <c r="J595" s="26"/>
      <c r="K595" s="25">
        <f t="shared" si="404"/>
        <v>0</v>
      </c>
      <c r="L595" s="25" t="e">
        <f>VLOOKUP(E595,'Tabele aux MGD'!B585:F595,IF(_CTF="Mo/Mo",2,IF(_CTF="Mo/Rh",3,IF(_CTF="Rh/Rh",4,5))),0)</f>
        <v>#N/A</v>
      </c>
      <c r="M595" s="25" t="e">
        <f t="shared" si="378"/>
        <v>#N/A</v>
      </c>
      <c r="N595" s="25" t="e">
        <f t="shared" si="379"/>
        <v>#N/A</v>
      </c>
      <c r="O595" s="25" t="e">
        <f t="shared" si="380"/>
        <v>#N/A</v>
      </c>
      <c r="P595" s="25" t="e">
        <f t="shared" si="381"/>
        <v>#N/A</v>
      </c>
      <c r="Q595" s="25" t="e">
        <f t="shared" si="382"/>
        <v>#N/A</v>
      </c>
      <c r="R595" s="25" t="e">
        <f t="shared" si="383"/>
        <v>#N/A</v>
      </c>
      <c r="S595" s="25" t="e">
        <f t="shared" si="384"/>
        <v>#N/A</v>
      </c>
      <c r="T595" s="25" t="e">
        <f t="shared" si="385"/>
        <v>#N/A</v>
      </c>
      <c r="U595" s="25" t="e">
        <f t="shared" si="405"/>
        <v>#VALUE!</v>
      </c>
      <c r="V595" s="25" t="e">
        <f t="shared" si="406"/>
        <v>#VALUE!</v>
      </c>
      <c r="W595" s="25" t="e">
        <f t="shared" si="407"/>
        <v>#VALUE!</v>
      </c>
      <c r="X595" s="26"/>
      <c r="Y595" s="85" t="e">
        <f t="shared" si="386"/>
        <v>#N/A</v>
      </c>
      <c r="Z595" s="85" t="e">
        <f t="shared" si="387"/>
        <v>#N/A</v>
      </c>
      <c r="AA595" s="85" t="e">
        <f t="shared" si="388"/>
        <v>#N/A</v>
      </c>
      <c r="AB595" s="85" t="e">
        <f t="shared" si="389"/>
        <v>#N/A</v>
      </c>
      <c r="AC595" s="85" t="e">
        <f t="shared" si="390"/>
        <v>#N/A</v>
      </c>
      <c r="AD595" s="85" t="e">
        <f t="shared" si="391"/>
        <v>#N/A</v>
      </c>
      <c r="AE595" s="85" t="e">
        <f t="shared" si="392"/>
        <v>#N/A</v>
      </c>
      <c r="AF595" s="85" t="e">
        <f t="shared" si="393"/>
        <v>#N/A</v>
      </c>
      <c r="AG595" s="85" t="e">
        <f t="shared" si="394"/>
        <v>#N/A</v>
      </c>
      <c r="AH595" s="85" t="e">
        <f t="shared" si="395"/>
        <v>#N/A</v>
      </c>
      <c r="AI595" s="85" t="e">
        <f t="shared" si="396"/>
        <v>#N/A</v>
      </c>
      <c r="AJ595" s="85" t="e">
        <f t="shared" si="397"/>
        <v>#N/A</v>
      </c>
      <c r="AK595" s="85" t="e">
        <f t="shared" si="408"/>
        <v>#VALUE!</v>
      </c>
      <c r="AL595" s="85" t="e">
        <f t="shared" si="409"/>
        <v>#VALUE!</v>
      </c>
      <c r="AM595" s="85" t="e">
        <f t="shared" si="410"/>
        <v>#VALUE!</v>
      </c>
      <c r="AN595" s="85" t="e">
        <f t="shared" si="411"/>
        <v>#N/A</v>
      </c>
      <c r="AO595" s="85" t="e">
        <f t="shared" si="398"/>
        <v>#N/A</v>
      </c>
      <c r="AP595" s="85" t="e">
        <f t="shared" si="399"/>
        <v>#N/A</v>
      </c>
      <c r="AQ595" s="85" t="e">
        <f t="shared" si="400"/>
        <v>#N/A</v>
      </c>
      <c r="AR595" s="85" t="e">
        <f t="shared" si="401"/>
        <v>#N/A</v>
      </c>
      <c r="AS595" s="85" t="e">
        <f t="shared" si="402"/>
        <v>#N/A</v>
      </c>
      <c r="AT595" s="85" t="e">
        <f t="shared" si="403"/>
        <v>#N/A</v>
      </c>
      <c r="AU595" s="85" t="e">
        <f t="shared" si="412"/>
        <v>#VALUE!</v>
      </c>
      <c r="AV595" s="85" t="e">
        <f t="shared" si="413"/>
        <v>#VALUE!</v>
      </c>
      <c r="AW595" s="85" t="e">
        <f t="shared" si="414"/>
        <v>#VALUE!</v>
      </c>
      <c r="AX595" s="25" t="e">
        <f t="shared" si="415"/>
        <v>#VALUE!</v>
      </c>
      <c r="AY595" s="25">
        <f t="shared" si="417"/>
        <v>1.0169999999999999</v>
      </c>
      <c r="AZ595" s="55" t="e">
        <f t="shared" si="416"/>
        <v>#DIV/0!</v>
      </c>
    </row>
    <row r="596" spans="3:52">
      <c r="C596" s="4"/>
      <c r="D596" s="4"/>
      <c r="E596" s="4"/>
      <c r="F596" s="4"/>
      <c r="G596" s="55">
        <f t="shared" si="377"/>
        <v>-1.1208741258741391E-2</v>
      </c>
      <c r="H596" s="26"/>
      <c r="I596" s="25">
        <f>'Randament Mammo'!$I$18-4.5</f>
        <v>61.5</v>
      </c>
      <c r="J596" s="26"/>
      <c r="K596" s="25">
        <f t="shared" si="404"/>
        <v>0</v>
      </c>
      <c r="L596" s="25" t="e">
        <f>VLOOKUP(E596,'Tabele aux MGD'!B586:F596,IF(_CTF="Mo/Mo",2,IF(_CTF="Mo/Rh",3,IF(_CTF="Rh/Rh",4,5))),0)</f>
        <v>#N/A</v>
      </c>
      <c r="M596" s="25" t="e">
        <f t="shared" si="378"/>
        <v>#N/A</v>
      </c>
      <c r="N596" s="25" t="e">
        <f t="shared" si="379"/>
        <v>#N/A</v>
      </c>
      <c r="O596" s="25" t="e">
        <f t="shared" si="380"/>
        <v>#N/A</v>
      </c>
      <c r="P596" s="25" t="e">
        <f t="shared" si="381"/>
        <v>#N/A</v>
      </c>
      <c r="Q596" s="25" t="e">
        <f t="shared" si="382"/>
        <v>#N/A</v>
      </c>
      <c r="R596" s="25" t="e">
        <f t="shared" si="383"/>
        <v>#N/A</v>
      </c>
      <c r="S596" s="25" t="e">
        <f t="shared" si="384"/>
        <v>#N/A</v>
      </c>
      <c r="T596" s="25" t="e">
        <f t="shared" si="385"/>
        <v>#N/A</v>
      </c>
      <c r="U596" s="25" t="e">
        <f t="shared" si="405"/>
        <v>#VALUE!</v>
      </c>
      <c r="V596" s="25" t="e">
        <f t="shared" si="406"/>
        <v>#VALUE!</v>
      </c>
      <c r="W596" s="25" t="e">
        <f t="shared" si="407"/>
        <v>#VALUE!</v>
      </c>
      <c r="X596" s="26"/>
      <c r="Y596" s="85" t="e">
        <f t="shared" si="386"/>
        <v>#N/A</v>
      </c>
      <c r="Z596" s="85" t="e">
        <f t="shared" si="387"/>
        <v>#N/A</v>
      </c>
      <c r="AA596" s="85" t="e">
        <f t="shared" si="388"/>
        <v>#N/A</v>
      </c>
      <c r="AB596" s="85" t="e">
        <f t="shared" si="389"/>
        <v>#N/A</v>
      </c>
      <c r="AC596" s="85" t="e">
        <f t="shared" si="390"/>
        <v>#N/A</v>
      </c>
      <c r="AD596" s="85" t="e">
        <f t="shared" si="391"/>
        <v>#N/A</v>
      </c>
      <c r="AE596" s="85" t="e">
        <f t="shared" si="392"/>
        <v>#N/A</v>
      </c>
      <c r="AF596" s="85" t="e">
        <f t="shared" si="393"/>
        <v>#N/A</v>
      </c>
      <c r="AG596" s="85" t="e">
        <f t="shared" si="394"/>
        <v>#N/A</v>
      </c>
      <c r="AH596" s="85" t="e">
        <f t="shared" si="395"/>
        <v>#N/A</v>
      </c>
      <c r="AI596" s="85" t="e">
        <f t="shared" si="396"/>
        <v>#N/A</v>
      </c>
      <c r="AJ596" s="85" t="e">
        <f t="shared" si="397"/>
        <v>#N/A</v>
      </c>
      <c r="AK596" s="85" t="e">
        <f t="shared" si="408"/>
        <v>#VALUE!</v>
      </c>
      <c r="AL596" s="85" t="e">
        <f t="shared" si="409"/>
        <v>#VALUE!</v>
      </c>
      <c r="AM596" s="85" t="e">
        <f t="shared" si="410"/>
        <v>#VALUE!</v>
      </c>
      <c r="AN596" s="85" t="e">
        <f t="shared" si="411"/>
        <v>#N/A</v>
      </c>
      <c r="AO596" s="85" t="e">
        <f t="shared" si="398"/>
        <v>#N/A</v>
      </c>
      <c r="AP596" s="85" t="e">
        <f t="shared" si="399"/>
        <v>#N/A</v>
      </c>
      <c r="AQ596" s="85" t="e">
        <f t="shared" si="400"/>
        <v>#N/A</v>
      </c>
      <c r="AR596" s="85" t="e">
        <f t="shared" si="401"/>
        <v>#N/A</v>
      </c>
      <c r="AS596" s="85" t="e">
        <f t="shared" si="402"/>
        <v>#N/A</v>
      </c>
      <c r="AT596" s="85" t="e">
        <f t="shared" si="403"/>
        <v>#N/A</v>
      </c>
      <c r="AU596" s="85" t="e">
        <f t="shared" si="412"/>
        <v>#VALUE!</v>
      </c>
      <c r="AV596" s="85" t="e">
        <f t="shared" si="413"/>
        <v>#VALUE!</v>
      </c>
      <c r="AW596" s="85" t="e">
        <f t="shared" si="414"/>
        <v>#VALUE!</v>
      </c>
      <c r="AX596" s="25" t="e">
        <f t="shared" si="415"/>
        <v>#VALUE!</v>
      </c>
      <c r="AY596" s="25">
        <f t="shared" si="417"/>
        <v>1.0169999999999999</v>
      </c>
      <c r="AZ596" s="55" t="e">
        <f t="shared" si="416"/>
        <v>#DIV/0!</v>
      </c>
    </row>
    <row r="597" spans="3:52">
      <c r="C597" s="4"/>
      <c r="D597" s="4"/>
      <c r="E597" s="4"/>
      <c r="F597" s="4"/>
      <c r="G597" s="55">
        <f t="shared" si="377"/>
        <v>-1.1208741258741391E-2</v>
      </c>
      <c r="H597" s="26"/>
      <c r="I597" s="25">
        <f>'Randament Mammo'!$I$18-4.5</f>
        <v>61.5</v>
      </c>
      <c r="J597" s="26"/>
      <c r="K597" s="25">
        <f t="shared" si="404"/>
        <v>0</v>
      </c>
      <c r="L597" s="25" t="e">
        <f>VLOOKUP(E597,'Tabele aux MGD'!B587:F597,IF(_CTF="Mo/Mo",2,IF(_CTF="Mo/Rh",3,IF(_CTF="Rh/Rh",4,5))),0)</f>
        <v>#N/A</v>
      </c>
      <c r="M597" s="25" t="e">
        <f t="shared" si="378"/>
        <v>#N/A</v>
      </c>
      <c r="N597" s="25" t="e">
        <f t="shared" si="379"/>
        <v>#N/A</v>
      </c>
      <c r="O597" s="25" t="e">
        <f t="shared" si="380"/>
        <v>#N/A</v>
      </c>
      <c r="P597" s="25" t="e">
        <f t="shared" si="381"/>
        <v>#N/A</v>
      </c>
      <c r="Q597" s="25" t="e">
        <f t="shared" si="382"/>
        <v>#N/A</v>
      </c>
      <c r="R597" s="25" t="e">
        <f t="shared" si="383"/>
        <v>#N/A</v>
      </c>
      <c r="S597" s="25" t="e">
        <f t="shared" si="384"/>
        <v>#N/A</v>
      </c>
      <c r="T597" s="25" t="e">
        <f t="shared" si="385"/>
        <v>#N/A</v>
      </c>
      <c r="U597" s="25" t="e">
        <f t="shared" si="405"/>
        <v>#VALUE!</v>
      </c>
      <c r="V597" s="25" t="e">
        <f t="shared" si="406"/>
        <v>#VALUE!</v>
      </c>
      <c r="W597" s="25" t="e">
        <f t="shared" si="407"/>
        <v>#VALUE!</v>
      </c>
      <c r="X597" s="26"/>
      <c r="Y597" s="85" t="e">
        <f t="shared" si="386"/>
        <v>#N/A</v>
      </c>
      <c r="Z597" s="85" t="e">
        <f t="shared" si="387"/>
        <v>#N/A</v>
      </c>
      <c r="AA597" s="85" t="e">
        <f t="shared" si="388"/>
        <v>#N/A</v>
      </c>
      <c r="AB597" s="85" t="e">
        <f t="shared" si="389"/>
        <v>#N/A</v>
      </c>
      <c r="AC597" s="85" t="e">
        <f t="shared" si="390"/>
        <v>#N/A</v>
      </c>
      <c r="AD597" s="85" t="e">
        <f t="shared" si="391"/>
        <v>#N/A</v>
      </c>
      <c r="AE597" s="85" t="e">
        <f t="shared" si="392"/>
        <v>#N/A</v>
      </c>
      <c r="AF597" s="85" t="e">
        <f t="shared" si="393"/>
        <v>#N/A</v>
      </c>
      <c r="AG597" s="85" t="e">
        <f t="shared" si="394"/>
        <v>#N/A</v>
      </c>
      <c r="AH597" s="85" t="e">
        <f t="shared" si="395"/>
        <v>#N/A</v>
      </c>
      <c r="AI597" s="85" t="e">
        <f t="shared" si="396"/>
        <v>#N/A</v>
      </c>
      <c r="AJ597" s="85" t="e">
        <f t="shared" si="397"/>
        <v>#N/A</v>
      </c>
      <c r="AK597" s="85" t="e">
        <f t="shared" si="408"/>
        <v>#VALUE!</v>
      </c>
      <c r="AL597" s="85" t="e">
        <f t="shared" si="409"/>
        <v>#VALUE!</v>
      </c>
      <c r="AM597" s="85" t="e">
        <f t="shared" si="410"/>
        <v>#VALUE!</v>
      </c>
      <c r="AN597" s="85" t="e">
        <f t="shared" si="411"/>
        <v>#N/A</v>
      </c>
      <c r="AO597" s="85" t="e">
        <f t="shared" si="398"/>
        <v>#N/A</v>
      </c>
      <c r="AP597" s="85" t="e">
        <f t="shared" si="399"/>
        <v>#N/A</v>
      </c>
      <c r="AQ597" s="85" t="e">
        <f t="shared" si="400"/>
        <v>#N/A</v>
      </c>
      <c r="AR597" s="85" t="e">
        <f t="shared" si="401"/>
        <v>#N/A</v>
      </c>
      <c r="AS597" s="85" t="e">
        <f t="shared" si="402"/>
        <v>#N/A</v>
      </c>
      <c r="AT597" s="85" t="e">
        <f t="shared" si="403"/>
        <v>#N/A</v>
      </c>
      <c r="AU597" s="85" t="e">
        <f t="shared" si="412"/>
        <v>#VALUE!</v>
      </c>
      <c r="AV597" s="85" t="e">
        <f t="shared" si="413"/>
        <v>#VALUE!</v>
      </c>
      <c r="AW597" s="85" t="e">
        <f t="shared" si="414"/>
        <v>#VALUE!</v>
      </c>
      <c r="AX597" s="25" t="e">
        <f t="shared" si="415"/>
        <v>#VALUE!</v>
      </c>
      <c r="AY597" s="25">
        <f t="shared" si="417"/>
        <v>1.0169999999999999</v>
      </c>
      <c r="AZ597" s="55" t="e">
        <f t="shared" si="416"/>
        <v>#DIV/0!</v>
      </c>
    </row>
    <row r="598" spans="3:52">
      <c r="C598" s="4"/>
      <c r="D598" s="4"/>
      <c r="E598" s="4"/>
      <c r="F598" s="4"/>
      <c r="G598" s="55">
        <f t="shared" si="377"/>
        <v>-1.1208741258741391E-2</v>
      </c>
      <c r="H598" s="26"/>
      <c r="I598" s="25">
        <f>'Randament Mammo'!$I$18-4.5</f>
        <v>61.5</v>
      </c>
      <c r="J598" s="26"/>
      <c r="K598" s="25">
        <f t="shared" si="404"/>
        <v>0</v>
      </c>
      <c r="L598" s="25" t="e">
        <f>VLOOKUP(E598,'Tabele aux MGD'!B588:F598,IF(_CTF="Mo/Mo",2,IF(_CTF="Mo/Rh",3,IF(_CTF="Rh/Rh",4,5))),0)</f>
        <v>#N/A</v>
      </c>
      <c r="M598" s="25" t="e">
        <f t="shared" si="378"/>
        <v>#N/A</v>
      </c>
      <c r="N598" s="25" t="e">
        <f t="shared" si="379"/>
        <v>#N/A</v>
      </c>
      <c r="O598" s="25" t="e">
        <f t="shared" si="380"/>
        <v>#N/A</v>
      </c>
      <c r="P598" s="25" t="e">
        <f t="shared" si="381"/>
        <v>#N/A</v>
      </c>
      <c r="Q598" s="25" t="e">
        <f t="shared" si="382"/>
        <v>#N/A</v>
      </c>
      <c r="R598" s="25" t="e">
        <f t="shared" si="383"/>
        <v>#N/A</v>
      </c>
      <c r="S598" s="25" t="e">
        <f t="shared" si="384"/>
        <v>#N/A</v>
      </c>
      <c r="T598" s="25" t="e">
        <f t="shared" si="385"/>
        <v>#N/A</v>
      </c>
      <c r="U598" s="25" t="e">
        <f t="shared" si="405"/>
        <v>#VALUE!</v>
      </c>
      <c r="V598" s="25" t="e">
        <f t="shared" si="406"/>
        <v>#VALUE!</v>
      </c>
      <c r="W598" s="25" t="e">
        <f t="shared" si="407"/>
        <v>#VALUE!</v>
      </c>
      <c r="X598" s="26"/>
      <c r="Y598" s="85" t="e">
        <f t="shared" si="386"/>
        <v>#N/A</v>
      </c>
      <c r="Z598" s="85" t="e">
        <f t="shared" si="387"/>
        <v>#N/A</v>
      </c>
      <c r="AA598" s="85" t="e">
        <f t="shared" si="388"/>
        <v>#N/A</v>
      </c>
      <c r="AB598" s="85" t="e">
        <f t="shared" si="389"/>
        <v>#N/A</v>
      </c>
      <c r="AC598" s="85" t="e">
        <f t="shared" si="390"/>
        <v>#N/A</v>
      </c>
      <c r="AD598" s="85" t="e">
        <f t="shared" si="391"/>
        <v>#N/A</v>
      </c>
      <c r="AE598" s="85" t="e">
        <f t="shared" si="392"/>
        <v>#N/A</v>
      </c>
      <c r="AF598" s="85" t="e">
        <f t="shared" si="393"/>
        <v>#N/A</v>
      </c>
      <c r="AG598" s="85" t="e">
        <f t="shared" si="394"/>
        <v>#N/A</v>
      </c>
      <c r="AH598" s="85" t="e">
        <f t="shared" si="395"/>
        <v>#N/A</v>
      </c>
      <c r="AI598" s="85" t="e">
        <f t="shared" si="396"/>
        <v>#N/A</v>
      </c>
      <c r="AJ598" s="85" t="e">
        <f t="shared" si="397"/>
        <v>#N/A</v>
      </c>
      <c r="AK598" s="85" t="e">
        <f t="shared" si="408"/>
        <v>#VALUE!</v>
      </c>
      <c r="AL598" s="85" t="e">
        <f t="shared" si="409"/>
        <v>#VALUE!</v>
      </c>
      <c r="AM598" s="85" t="e">
        <f t="shared" si="410"/>
        <v>#VALUE!</v>
      </c>
      <c r="AN598" s="85" t="e">
        <f t="shared" si="411"/>
        <v>#N/A</v>
      </c>
      <c r="AO598" s="85" t="e">
        <f t="shared" si="398"/>
        <v>#N/A</v>
      </c>
      <c r="AP598" s="85" t="e">
        <f t="shared" si="399"/>
        <v>#N/A</v>
      </c>
      <c r="AQ598" s="85" t="e">
        <f t="shared" si="400"/>
        <v>#N/A</v>
      </c>
      <c r="AR598" s="85" t="e">
        <f t="shared" si="401"/>
        <v>#N/A</v>
      </c>
      <c r="AS598" s="85" t="e">
        <f t="shared" si="402"/>
        <v>#N/A</v>
      </c>
      <c r="AT598" s="85" t="e">
        <f t="shared" si="403"/>
        <v>#N/A</v>
      </c>
      <c r="AU598" s="85" t="e">
        <f t="shared" si="412"/>
        <v>#VALUE!</v>
      </c>
      <c r="AV598" s="85" t="e">
        <f t="shared" si="413"/>
        <v>#VALUE!</v>
      </c>
      <c r="AW598" s="85" t="e">
        <f t="shared" si="414"/>
        <v>#VALUE!</v>
      </c>
      <c r="AX598" s="25" t="e">
        <f t="shared" si="415"/>
        <v>#VALUE!</v>
      </c>
      <c r="AY598" s="25">
        <f t="shared" si="417"/>
        <v>1.0169999999999999</v>
      </c>
      <c r="AZ598" s="55" t="e">
        <f t="shared" si="416"/>
        <v>#DIV/0!</v>
      </c>
    </row>
    <row r="599" spans="3:52">
      <c r="C599" s="4"/>
      <c r="D599" s="4"/>
      <c r="E599" s="4"/>
      <c r="F599" s="4"/>
      <c r="G599" s="55">
        <f t="shared" ref="G599:G662" si="418">MGD_A*E599^2+MGD_B*E599+MGD_C</f>
        <v>-1.1208741258741391E-2</v>
      </c>
      <c r="H599" s="26"/>
      <c r="I599" s="25">
        <f>'Randament Mammo'!$I$18-4.5</f>
        <v>61.5</v>
      </c>
      <c r="J599" s="26"/>
      <c r="K599" s="25">
        <f t="shared" si="404"/>
        <v>0</v>
      </c>
      <c r="L599" s="25" t="e">
        <f>VLOOKUP(E599,'Tabele aux MGD'!B589:F599,IF(_CTF="Mo/Mo",2,IF(_CTF="Mo/Rh",3,IF(_CTF="Rh/Rh",4,5))),0)</f>
        <v>#N/A</v>
      </c>
      <c r="M599" s="25" t="e">
        <f t="shared" ref="M599:M662" si="419">INDEX(_Tabel4,1,MATCH(J599,_Tabel4_Col))</f>
        <v>#N/A</v>
      </c>
      <c r="N599" s="25" t="e">
        <f t="shared" ref="N599:N662" si="420">INDEX(_Tabel4,1,IF(MATCH(J599,_Tabel4_Col)=9,9,MATCH(J599,_Tabel4_Col)+1))</f>
        <v>#N/A</v>
      </c>
      <c r="O599" s="25" t="e">
        <f t="shared" ref="O599:O662" si="421">INDEX(_Tabel4,MATCH(L599,_Tabel4_Rd),1)</f>
        <v>#N/A</v>
      </c>
      <c r="P599" s="25" t="e">
        <f t="shared" ref="P599:P662" si="422">INDEX(_Tabel4,IF(MATCH(L599,_Tabel4_Rd)=10,10,MATCH(L599,_Tabel4_Rd)+1),1)</f>
        <v>#N/A</v>
      </c>
      <c r="Q599" s="25" t="e">
        <f t="shared" ref="Q599:Q662" si="423">INDEX(_Tabel4,MATCH(L599,_Tabel4_Rd),MATCH(J599,_Tabel4_Col))</f>
        <v>#N/A</v>
      </c>
      <c r="R599" s="25" t="e">
        <f t="shared" ref="R599:R662" si="424">INDEX(_Tabel4,MATCH(L599,_Tabel4_Rd),IF(MATCH(J599,_Tabel4_Col)=9,9,MATCH(J599,_Tabel4_Col)+1))</f>
        <v>#N/A</v>
      </c>
      <c r="S599" s="25" t="e">
        <f t="shared" ref="S599:S662" si="425">INDEX(_Tabel4,IF(MATCH(L599,_Tabel4_Rd)=10,10,MATCH(L599,_Tabel4_Rd)+1),MATCH(J599,_Tabel4_Col))</f>
        <v>#N/A</v>
      </c>
      <c r="T599" s="25" t="e">
        <f t="shared" ref="T599:T662" si="426">INDEX(_Tabel4,IF(MATCH(L599,_Tabel4_Rd)=10,10,MATCH(L599,_Tabel4_Rd)+1),IF(MATCH(J599,_Tabel4_Col)=9,9,MATCH(J599,_Tabel4_Col)+1))</f>
        <v>#N/A</v>
      </c>
      <c r="U599" s="25" t="e">
        <f t="shared" si="405"/>
        <v>#VALUE!</v>
      </c>
      <c r="V599" s="25" t="e">
        <f t="shared" si="406"/>
        <v>#VALUE!</v>
      </c>
      <c r="W599" s="25" t="e">
        <f t="shared" si="407"/>
        <v>#VALUE!</v>
      </c>
      <c r="X599" s="26"/>
      <c r="Y599" s="85" t="e">
        <f t="shared" ref="Y599:Y662" si="427">VLOOKUP(L599,_Tabel5,1,TRUE)</f>
        <v>#N/A</v>
      </c>
      <c r="Z599" s="85" t="e">
        <f t="shared" ref="Z599:Z662" si="428">MATCH(L599,_Tabel5_Col_HVL,1)-9</f>
        <v>#N/A</v>
      </c>
      <c r="AA599" s="85" t="e">
        <f t="shared" ref="AA599:AA662" si="429">MATCH(J599,_Tabel5_Col_d,1)+Z599-1</f>
        <v>#N/A</v>
      </c>
      <c r="AB599" s="85" t="e">
        <f t="shared" ref="AB599:AB662" si="430">IF(MATCH(J599,_Tabel5_Col_d,1)=10,AA599,AA599+1)</f>
        <v>#N/A</v>
      </c>
      <c r="AC599" s="85" t="e">
        <f t="shared" ref="AC599:AC662" si="431">INDEX(_Tabel5_Col_dtot,AA599)</f>
        <v>#N/A</v>
      </c>
      <c r="AD599" s="85" t="e">
        <f t="shared" ref="AD599:AD662" si="432">INDEX(_Tabel5_Col_dtot,AB599)</f>
        <v>#N/A</v>
      </c>
      <c r="AE599" s="85" t="e">
        <f t="shared" ref="AE599:AE662" si="433">HLOOKUP(X599,_Tabel5_g,1,TRUE)</f>
        <v>#N/A</v>
      </c>
      <c r="AF599" s="85" t="e">
        <f t="shared" ref="AF599:AF662" si="434">INDEX(_Tabel5_Rand_gl,1,IF(X599=100,5,MATCH(AE599,_Tabel5_Rand_gl,0)+1))</f>
        <v>#N/A</v>
      </c>
      <c r="AG599" s="85" t="e">
        <f t="shared" ref="AG599:AG662" si="435">HLOOKUP(AE599,_Tabel5_g,AA599+1,TRUE)</f>
        <v>#N/A</v>
      </c>
      <c r="AH599" s="85" t="e">
        <f t="shared" ref="AH599:AH662" si="436">HLOOKUP(AF599,_Tabel5_g,AA599+1,TRUE)</f>
        <v>#N/A</v>
      </c>
      <c r="AI599" s="85" t="e">
        <f t="shared" ref="AI599:AI662" si="437">HLOOKUP(AE599,_Tabel5_g,AB599+1,TRUE)</f>
        <v>#N/A</v>
      </c>
      <c r="AJ599" s="85" t="e">
        <f t="shared" ref="AJ599:AJ662" si="438">HLOOKUP(AF599,_Tabel5_g,AB599+1,TRUE)</f>
        <v>#N/A</v>
      </c>
      <c r="AK599" s="85" t="e">
        <f t="shared" si="408"/>
        <v>#VALUE!</v>
      </c>
      <c r="AL599" s="85" t="e">
        <f t="shared" si="409"/>
        <v>#VALUE!</v>
      </c>
      <c r="AM599" s="85" t="e">
        <f t="shared" si="410"/>
        <v>#VALUE!</v>
      </c>
      <c r="AN599" s="85" t="e">
        <f t="shared" si="411"/>
        <v>#N/A</v>
      </c>
      <c r="AO599" s="85" t="e">
        <f t="shared" ref="AO599:AO662" si="439">MATCH(J599,_Tabel5_Col_d,1)+AN599-1</f>
        <v>#N/A</v>
      </c>
      <c r="AP599" s="85" t="e">
        <f t="shared" ref="AP599:AP662" si="440">IF(MATCH(J599,_Tabel5_Col_d,1)=10,AO599,AO599+1)</f>
        <v>#N/A</v>
      </c>
      <c r="AQ599" s="85" t="e">
        <f t="shared" ref="AQ599:AQ662" si="441">HLOOKUP(AE599,_Tabel5_g,AO599+1,TRUE)</f>
        <v>#N/A</v>
      </c>
      <c r="AR599" s="85" t="e">
        <f t="shared" ref="AR599:AR662" si="442">HLOOKUP(AF599,_Tabel5_g,AO599+1,TRUE)</f>
        <v>#N/A</v>
      </c>
      <c r="AS599" s="85" t="e">
        <f t="shared" ref="AS599:AS662" si="443">HLOOKUP(AE599,_Tabel5_g,AP599+1,TRUE)</f>
        <v>#N/A</v>
      </c>
      <c r="AT599" s="85" t="e">
        <f t="shared" ref="AT599:AT662" si="444">HLOOKUP(AF599,_Tabel5_g,AP599+1,TRUE)</f>
        <v>#N/A</v>
      </c>
      <c r="AU599" s="85" t="e">
        <f t="shared" si="412"/>
        <v>#VALUE!</v>
      </c>
      <c r="AV599" s="85" t="e">
        <f t="shared" si="413"/>
        <v>#VALUE!</v>
      </c>
      <c r="AW599" s="85" t="e">
        <f t="shared" si="414"/>
        <v>#VALUE!</v>
      </c>
      <c r="AX599" s="25" t="e">
        <f t="shared" si="415"/>
        <v>#VALUE!</v>
      </c>
      <c r="AY599" s="25">
        <f t="shared" si="417"/>
        <v>1.0169999999999999</v>
      </c>
      <c r="AZ599" s="55" t="e">
        <f t="shared" si="416"/>
        <v>#DIV/0!</v>
      </c>
    </row>
    <row r="600" spans="3:52">
      <c r="C600" s="4"/>
      <c r="D600" s="4"/>
      <c r="E600" s="4"/>
      <c r="F600" s="4"/>
      <c r="G600" s="55">
        <f t="shared" si="418"/>
        <v>-1.1208741258741391E-2</v>
      </c>
      <c r="H600" s="26"/>
      <c r="I600" s="25">
        <f>'Randament Mammo'!$I$18-4.5</f>
        <v>61.5</v>
      </c>
      <c r="J600" s="26"/>
      <c r="K600" s="25">
        <f t="shared" si="404"/>
        <v>0</v>
      </c>
      <c r="L600" s="25" t="e">
        <f>VLOOKUP(E600,'Tabele aux MGD'!B590:F600,IF(_CTF="Mo/Mo",2,IF(_CTF="Mo/Rh",3,IF(_CTF="Rh/Rh",4,5))),0)</f>
        <v>#N/A</v>
      </c>
      <c r="M600" s="25" t="e">
        <f t="shared" si="419"/>
        <v>#N/A</v>
      </c>
      <c r="N600" s="25" t="e">
        <f t="shared" si="420"/>
        <v>#N/A</v>
      </c>
      <c r="O600" s="25" t="e">
        <f t="shared" si="421"/>
        <v>#N/A</v>
      </c>
      <c r="P600" s="25" t="e">
        <f t="shared" si="422"/>
        <v>#N/A</v>
      </c>
      <c r="Q600" s="25" t="e">
        <f t="shared" si="423"/>
        <v>#N/A</v>
      </c>
      <c r="R600" s="25" t="e">
        <f t="shared" si="424"/>
        <v>#N/A</v>
      </c>
      <c r="S600" s="25" t="e">
        <f t="shared" si="425"/>
        <v>#N/A</v>
      </c>
      <c r="T600" s="25" t="e">
        <f t="shared" si="426"/>
        <v>#N/A</v>
      </c>
      <c r="U600" s="25" t="e">
        <f t="shared" si="405"/>
        <v>#VALUE!</v>
      </c>
      <c r="V600" s="25" t="e">
        <f t="shared" si="406"/>
        <v>#VALUE!</v>
      </c>
      <c r="W600" s="25" t="e">
        <f t="shared" si="407"/>
        <v>#VALUE!</v>
      </c>
      <c r="X600" s="26"/>
      <c r="Y600" s="85" t="e">
        <f t="shared" si="427"/>
        <v>#N/A</v>
      </c>
      <c r="Z600" s="85" t="e">
        <f t="shared" si="428"/>
        <v>#N/A</v>
      </c>
      <c r="AA600" s="85" t="e">
        <f t="shared" si="429"/>
        <v>#N/A</v>
      </c>
      <c r="AB600" s="85" t="e">
        <f t="shared" si="430"/>
        <v>#N/A</v>
      </c>
      <c r="AC600" s="85" t="e">
        <f t="shared" si="431"/>
        <v>#N/A</v>
      </c>
      <c r="AD600" s="85" t="e">
        <f t="shared" si="432"/>
        <v>#N/A</v>
      </c>
      <c r="AE600" s="85" t="e">
        <f t="shared" si="433"/>
        <v>#N/A</v>
      </c>
      <c r="AF600" s="85" t="e">
        <f t="shared" si="434"/>
        <v>#N/A</v>
      </c>
      <c r="AG600" s="85" t="e">
        <f t="shared" si="435"/>
        <v>#N/A</v>
      </c>
      <c r="AH600" s="85" t="e">
        <f t="shared" si="436"/>
        <v>#N/A</v>
      </c>
      <c r="AI600" s="85" t="e">
        <f t="shared" si="437"/>
        <v>#N/A</v>
      </c>
      <c r="AJ600" s="85" t="e">
        <f t="shared" si="438"/>
        <v>#N/A</v>
      </c>
      <c r="AK600" s="85" t="e">
        <f t="shared" si="408"/>
        <v>#VALUE!</v>
      </c>
      <c r="AL600" s="85" t="e">
        <f t="shared" si="409"/>
        <v>#VALUE!</v>
      </c>
      <c r="AM600" s="85" t="e">
        <f t="shared" si="410"/>
        <v>#VALUE!</v>
      </c>
      <c r="AN600" s="85" t="e">
        <f t="shared" si="411"/>
        <v>#N/A</v>
      </c>
      <c r="AO600" s="85" t="e">
        <f t="shared" si="439"/>
        <v>#N/A</v>
      </c>
      <c r="AP600" s="85" t="e">
        <f t="shared" si="440"/>
        <v>#N/A</v>
      </c>
      <c r="AQ600" s="85" t="e">
        <f t="shared" si="441"/>
        <v>#N/A</v>
      </c>
      <c r="AR600" s="85" t="e">
        <f t="shared" si="442"/>
        <v>#N/A</v>
      </c>
      <c r="AS600" s="85" t="e">
        <f t="shared" si="443"/>
        <v>#N/A</v>
      </c>
      <c r="AT600" s="85" t="e">
        <f t="shared" si="444"/>
        <v>#N/A</v>
      </c>
      <c r="AU600" s="85" t="e">
        <f t="shared" si="412"/>
        <v>#VALUE!</v>
      </c>
      <c r="AV600" s="85" t="e">
        <f t="shared" si="413"/>
        <v>#VALUE!</v>
      </c>
      <c r="AW600" s="85" t="e">
        <f t="shared" si="414"/>
        <v>#VALUE!</v>
      </c>
      <c r="AX600" s="25" t="e">
        <f t="shared" si="415"/>
        <v>#VALUE!</v>
      </c>
      <c r="AY600" s="25">
        <f t="shared" si="417"/>
        <v>1.0169999999999999</v>
      </c>
      <c r="AZ600" s="55" t="e">
        <f t="shared" si="416"/>
        <v>#DIV/0!</v>
      </c>
    </row>
    <row r="601" spans="3:52">
      <c r="C601" s="4"/>
      <c r="D601" s="4"/>
      <c r="E601" s="4"/>
      <c r="F601" s="4"/>
      <c r="G601" s="55">
        <f t="shared" si="418"/>
        <v>-1.1208741258741391E-2</v>
      </c>
      <c r="H601" s="26"/>
      <c r="I601" s="25">
        <f>'Randament Mammo'!$I$18-4.5</f>
        <v>61.5</v>
      </c>
      <c r="J601" s="26"/>
      <c r="K601" s="25">
        <f t="shared" ref="K601:K664" si="445">H601-J601</f>
        <v>0</v>
      </c>
      <c r="L601" s="25" t="e">
        <f>VLOOKUP(E601,'Tabele aux MGD'!B591:F601,IF(_CTF="Mo/Mo",2,IF(_CTF="Mo/Rh",3,IF(_CTF="Rh/Rh",4,5))),0)</f>
        <v>#N/A</v>
      </c>
      <c r="M601" s="25" t="e">
        <f t="shared" si="419"/>
        <v>#N/A</v>
      </c>
      <c r="N601" s="25" t="e">
        <f t="shared" si="420"/>
        <v>#N/A</v>
      </c>
      <c r="O601" s="25" t="e">
        <f t="shared" si="421"/>
        <v>#N/A</v>
      </c>
      <c r="P601" s="25" t="e">
        <f t="shared" si="422"/>
        <v>#N/A</v>
      </c>
      <c r="Q601" s="25" t="e">
        <f t="shared" si="423"/>
        <v>#N/A</v>
      </c>
      <c r="R601" s="25" t="e">
        <f t="shared" si="424"/>
        <v>#N/A</v>
      </c>
      <c r="S601" s="25" t="e">
        <f t="shared" si="425"/>
        <v>#N/A</v>
      </c>
      <c r="T601" s="25" t="e">
        <f t="shared" si="426"/>
        <v>#N/A</v>
      </c>
      <c r="U601" s="25" t="e">
        <f t="shared" ref="U601:U664" si="446">TREND(Q601:R601,M601:N601,J601)</f>
        <v>#VALUE!</v>
      </c>
      <c r="V601" s="25" t="e">
        <f t="shared" ref="V601:V664" si="447">TREND(S601:T601,M601:N601,J601)</f>
        <v>#VALUE!</v>
      </c>
      <c r="W601" s="25" t="e">
        <f t="shared" ref="W601:W664" si="448">TREND(U601:V601,O601:P601,L601)</f>
        <v>#VALUE!</v>
      </c>
      <c r="X601" s="26"/>
      <c r="Y601" s="85" t="e">
        <f t="shared" si="427"/>
        <v>#N/A</v>
      </c>
      <c r="Z601" s="85" t="e">
        <f t="shared" si="428"/>
        <v>#N/A</v>
      </c>
      <c r="AA601" s="85" t="e">
        <f t="shared" si="429"/>
        <v>#N/A</v>
      </c>
      <c r="AB601" s="85" t="e">
        <f t="shared" si="430"/>
        <v>#N/A</v>
      </c>
      <c r="AC601" s="85" t="e">
        <f t="shared" si="431"/>
        <v>#N/A</v>
      </c>
      <c r="AD601" s="85" t="e">
        <f t="shared" si="432"/>
        <v>#N/A</v>
      </c>
      <c r="AE601" s="85" t="e">
        <f t="shared" si="433"/>
        <v>#N/A</v>
      </c>
      <c r="AF601" s="85" t="e">
        <f t="shared" si="434"/>
        <v>#N/A</v>
      </c>
      <c r="AG601" s="85" t="e">
        <f t="shared" si="435"/>
        <v>#N/A</v>
      </c>
      <c r="AH601" s="85" t="e">
        <f t="shared" si="436"/>
        <v>#N/A</v>
      </c>
      <c r="AI601" s="85" t="e">
        <f t="shared" si="437"/>
        <v>#N/A</v>
      </c>
      <c r="AJ601" s="85" t="e">
        <f t="shared" si="438"/>
        <v>#N/A</v>
      </c>
      <c r="AK601" s="85" t="e">
        <f t="shared" ref="AK601:AK664" si="449">TREND(AG601:AH601,AE601:AF601,X601)</f>
        <v>#VALUE!</v>
      </c>
      <c r="AL601" s="85" t="e">
        <f t="shared" ref="AL601:AL664" si="450">TREND(AI601:AJ601,AE601:AF601,X601)</f>
        <v>#VALUE!</v>
      </c>
      <c r="AM601" s="85" t="e">
        <f t="shared" ref="AM601:AM664" si="451">TREND(AK601:AL601,AC601:AD601,J601)</f>
        <v>#VALUE!</v>
      </c>
      <c r="AN601" s="85" t="e">
        <f t="shared" ref="AN601:AN664" si="452">IF(Z601=75,Z601,Z601+10)</f>
        <v>#N/A</v>
      </c>
      <c r="AO601" s="85" t="e">
        <f t="shared" si="439"/>
        <v>#N/A</v>
      </c>
      <c r="AP601" s="85" t="e">
        <f t="shared" si="440"/>
        <v>#N/A</v>
      </c>
      <c r="AQ601" s="85" t="e">
        <f t="shared" si="441"/>
        <v>#N/A</v>
      </c>
      <c r="AR601" s="85" t="e">
        <f t="shared" si="442"/>
        <v>#N/A</v>
      </c>
      <c r="AS601" s="85" t="e">
        <f t="shared" si="443"/>
        <v>#N/A</v>
      </c>
      <c r="AT601" s="85" t="e">
        <f t="shared" si="444"/>
        <v>#N/A</v>
      </c>
      <c r="AU601" s="85" t="e">
        <f t="shared" ref="AU601:AU664" si="453">TREND(AQ601:AR601,AE601:AF601,X601)</f>
        <v>#VALUE!</v>
      </c>
      <c r="AV601" s="85" t="e">
        <f t="shared" ref="AV601:AV664" si="454">TREND(AS601:AT601,AE601:AF601,X601)</f>
        <v>#VALUE!</v>
      </c>
      <c r="AW601" s="85" t="e">
        <f t="shared" ref="AW601:AW664" si="455">TREND(AU601:AV601,AC601:AD601,J601)</f>
        <v>#VALUE!</v>
      </c>
      <c r="AX601" s="25" t="e">
        <f t="shared" ref="AX601:AX664" si="456">AM601+(AW601-AM601)/0.05*(L601-Y601)</f>
        <v>#VALUE!</v>
      </c>
      <c r="AY601" s="25">
        <f t="shared" si="417"/>
        <v>1.0169999999999999</v>
      </c>
      <c r="AZ601" s="55" t="e">
        <f t="shared" ref="AZ601:AZ664" si="457">G601*F601*(I601/K601)^2*W601*AX601*AY601</f>
        <v>#DIV/0!</v>
      </c>
    </row>
    <row r="602" spans="3:52">
      <c r="C602" s="4"/>
      <c r="D602" s="4"/>
      <c r="E602" s="4"/>
      <c r="F602" s="4"/>
      <c r="G602" s="55">
        <f t="shared" si="418"/>
        <v>-1.1208741258741391E-2</v>
      </c>
      <c r="H602" s="26"/>
      <c r="I602" s="25">
        <f>'Randament Mammo'!$I$18-4.5</f>
        <v>61.5</v>
      </c>
      <c r="J602" s="26"/>
      <c r="K602" s="25">
        <f t="shared" si="445"/>
        <v>0</v>
      </c>
      <c r="L602" s="25" t="e">
        <f>VLOOKUP(E602,'Tabele aux MGD'!B592:F602,IF(_CTF="Mo/Mo",2,IF(_CTF="Mo/Rh",3,IF(_CTF="Rh/Rh",4,5))),0)</f>
        <v>#N/A</v>
      </c>
      <c r="M602" s="25" t="e">
        <f t="shared" si="419"/>
        <v>#N/A</v>
      </c>
      <c r="N602" s="25" t="e">
        <f t="shared" si="420"/>
        <v>#N/A</v>
      </c>
      <c r="O602" s="25" t="e">
        <f t="shared" si="421"/>
        <v>#N/A</v>
      </c>
      <c r="P602" s="25" t="e">
        <f t="shared" si="422"/>
        <v>#N/A</v>
      </c>
      <c r="Q602" s="25" t="e">
        <f t="shared" si="423"/>
        <v>#N/A</v>
      </c>
      <c r="R602" s="25" t="e">
        <f t="shared" si="424"/>
        <v>#N/A</v>
      </c>
      <c r="S602" s="25" t="e">
        <f t="shared" si="425"/>
        <v>#N/A</v>
      </c>
      <c r="T602" s="25" t="e">
        <f t="shared" si="426"/>
        <v>#N/A</v>
      </c>
      <c r="U602" s="25" t="e">
        <f t="shared" si="446"/>
        <v>#VALUE!</v>
      </c>
      <c r="V602" s="25" t="e">
        <f t="shared" si="447"/>
        <v>#VALUE!</v>
      </c>
      <c r="W602" s="25" t="e">
        <f t="shared" si="448"/>
        <v>#VALUE!</v>
      </c>
      <c r="X602" s="26"/>
      <c r="Y602" s="85" t="e">
        <f t="shared" si="427"/>
        <v>#N/A</v>
      </c>
      <c r="Z602" s="85" t="e">
        <f t="shared" si="428"/>
        <v>#N/A</v>
      </c>
      <c r="AA602" s="85" t="e">
        <f t="shared" si="429"/>
        <v>#N/A</v>
      </c>
      <c r="AB602" s="85" t="e">
        <f t="shared" si="430"/>
        <v>#N/A</v>
      </c>
      <c r="AC602" s="85" t="e">
        <f t="shared" si="431"/>
        <v>#N/A</v>
      </c>
      <c r="AD602" s="85" t="e">
        <f t="shared" si="432"/>
        <v>#N/A</v>
      </c>
      <c r="AE602" s="85" t="e">
        <f t="shared" si="433"/>
        <v>#N/A</v>
      </c>
      <c r="AF602" s="85" t="e">
        <f t="shared" si="434"/>
        <v>#N/A</v>
      </c>
      <c r="AG602" s="85" t="e">
        <f t="shared" si="435"/>
        <v>#N/A</v>
      </c>
      <c r="AH602" s="85" t="e">
        <f t="shared" si="436"/>
        <v>#N/A</v>
      </c>
      <c r="AI602" s="85" t="e">
        <f t="shared" si="437"/>
        <v>#N/A</v>
      </c>
      <c r="AJ602" s="85" t="e">
        <f t="shared" si="438"/>
        <v>#N/A</v>
      </c>
      <c r="AK602" s="85" t="e">
        <f t="shared" si="449"/>
        <v>#VALUE!</v>
      </c>
      <c r="AL602" s="85" t="e">
        <f t="shared" si="450"/>
        <v>#VALUE!</v>
      </c>
      <c r="AM602" s="85" t="e">
        <f t="shared" si="451"/>
        <v>#VALUE!</v>
      </c>
      <c r="AN602" s="85" t="e">
        <f t="shared" si="452"/>
        <v>#N/A</v>
      </c>
      <c r="AO602" s="85" t="e">
        <f t="shared" si="439"/>
        <v>#N/A</v>
      </c>
      <c r="AP602" s="85" t="e">
        <f t="shared" si="440"/>
        <v>#N/A</v>
      </c>
      <c r="AQ602" s="85" t="e">
        <f t="shared" si="441"/>
        <v>#N/A</v>
      </c>
      <c r="AR602" s="85" t="e">
        <f t="shared" si="442"/>
        <v>#N/A</v>
      </c>
      <c r="AS602" s="85" t="e">
        <f t="shared" si="443"/>
        <v>#N/A</v>
      </c>
      <c r="AT602" s="85" t="e">
        <f t="shared" si="444"/>
        <v>#N/A</v>
      </c>
      <c r="AU602" s="85" t="e">
        <f t="shared" si="453"/>
        <v>#VALUE!</v>
      </c>
      <c r="AV602" s="85" t="e">
        <f t="shared" si="454"/>
        <v>#VALUE!</v>
      </c>
      <c r="AW602" s="85" t="e">
        <f t="shared" si="455"/>
        <v>#VALUE!</v>
      </c>
      <c r="AX602" s="25" t="e">
        <f t="shared" si="456"/>
        <v>#VALUE!</v>
      </c>
      <c r="AY602" s="25">
        <f t="shared" si="417"/>
        <v>1.0169999999999999</v>
      </c>
      <c r="AZ602" s="55" t="e">
        <f t="shared" si="457"/>
        <v>#DIV/0!</v>
      </c>
    </row>
    <row r="603" spans="3:52">
      <c r="C603" s="4"/>
      <c r="D603" s="4"/>
      <c r="E603" s="4"/>
      <c r="F603" s="4"/>
      <c r="G603" s="55">
        <f t="shared" si="418"/>
        <v>-1.1208741258741391E-2</v>
      </c>
      <c r="H603" s="26"/>
      <c r="I603" s="25">
        <f>'Randament Mammo'!$I$18-4.5</f>
        <v>61.5</v>
      </c>
      <c r="J603" s="26"/>
      <c r="K603" s="25">
        <f t="shared" si="445"/>
        <v>0</v>
      </c>
      <c r="L603" s="25" t="e">
        <f>VLOOKUP(E603,'Tabele aux MGD'!B593:F603,IF(_CTF="Mo/Mo",2,IF(_CTF="Mo/Rh",3,IF(_CTF="Rh/Rh",4,5))),0)</f>
        <v>#N/A</v>
      </c>
      <c r="M603" s="25" t="e">
        <f t="shared" si="419"/>
        <v>#N/A</v>
      </c>
      <c r="N603" s="25" t="e">
        <f t="shared" si="420"/>
        <v>#N/A</v>
      </c>
      <c r="O603" s="25" t="e">
        <f t="shared" si="421"/>
        <v>#N/A</v>
      </c>
      <c r="P603" s="25" t="e">
        <f t="shared" si="422"/>
        <v>#N/A</v>
      </c>
      <c r="Q603" s="25" t="e">
        <f t="shared" si="423"/>
        <v>#N/A</v>
      </c>
      <c r="R603" s="25" t="e">
        <f t="shared" si="424"/>
        <v>#N/A</v>
      </c>
      <c r="S603" s="25" t="e">
        <f t="shared" si="425"/>
        <v>#N/A</v>
      </c>
      <c r="T603" s="25" t="e">
        <f t="shared" si="426"/>
        <v>#N/A</v>
      </c>
      <c r="U603" s="25" t="e">
        <f t="shared" si="446"/>
        <v>#VALUE!</v>
      </c>
      <c r="V603" s="25" t="e">
        <f t="shared" si="447"/>
        <v>#VALUE!</v>
      </c>
      <c r="W603" s="25" t="e">
        <f t="shared" si="448"/>
        <v>#VALUE!</v>
      </c>
      <c r="X603" s="26"/>
      <c r="Y603" s="85" t="e">
        <f t="shared" si="427"/>
        <v>#N/A</v>
      </c>
      <c r="Z603" s="85" t="e">
        <f t="shared" si="428"/>
        <v>#N/A</v>
      </c>
      <c r="AA603" s="85" t="e">
        <f t="shared" si="429"/>
        <v>#N/A</v>
      </c>
      <c r="AB603" s="85" t="e">
        <f t="shared" si="430"/>
        <v>#N/A</v>
      </c>
      <c r="AC603" s="85" t="e">
        <f t="shared" si="431"/>
        <v>#N/A</v>
      </c>
      <c r="AD603" s="85" t="e">
        <f t="shared" si="432"/>
        <v>#N/A</v>
      </c>
      <c r="AE603" s="85" t="e">
        <f t="shared" si="433"/>
        <v>#N/A</v>
      </c>
      <c r="AF603" s="85" t="e">
        <f t="shared" si="434"/>
        <v>#N/A</v>
      </c>
      <c r="AG603" s="85" t="e">
        <f t="shared" si="435"/>
        <v>#N/A</v>
      </c>
      <c r="AH603" s="85" t="e">
        <f t="shared" si="436"/>
        <v>#N/A</v>
      </c>
      <c r="AI603" s="85" t="e">
        <f t="shared" si="437"/>
        <v>#N/A</v>
      </c>
      <c r="AJ603" s="85" t="e">
        <f t="shared" si="438"/>
        <v>#N/A</v>
      </c>
      <c r="AK603" s="85" t="e">
        <f t="shared" si="449"/>
        <v>#VALUE!</v>
      </c>
      <c r="AL603" s="85" t="e">
        <f t="shared" si="450"/>
        <v>#VALUE!</v>
      </c>
      <c r="AM603" s="85" t="e">
        <f t="shared" si="451"/>
        <v>#VALUE!</v>
      </c>
      <c r="AN603" s="85" t="e">
        <f t="shared" si="452"/>
        <v>#N/A</v>
      </c>
      <c r="AO603" s="85" t="e">
        <f t="shared" si="439"/>
        <v>#N/A</v>
      </c>
      <c r="AP603" s="85" t="e">
        <f t="shared" si="440"/>
        <v>#N/A</v>
      </c>
      <c r="AQ603" s="85" t="e">
        <f t="shared" si="441"/>
        <v>#N/A</v>
      </c>
      <c r="AR603" s="85" t="e">
        <f t="shared" si="442"/>
        <v>#N/A</v>
      </c>
      <c r="AS603" s="85" t="e">
        <f t="shared" si="443"/>
        <v>#N/A</v>
      </c>
      <c r="AT603" s="85" t="e">
        <f t="shared" si="444"/>
        <v>#N/A</v>
      </c>
      <c r="AU603" s="85" t="e">
        <f t="shared" si="453"/>
        <v>#VALUE!</v>
      </c>
      <c r="AV603" s="85" t="e">
        <f t="shared" si="454"/>
        <v>#VALUE!</v>
      </c>
      <c r="AW603" s="85" t="e">
        <f t="shared" si="455"/>
        <v>#VALUE!</v>
      </c>
      <c r="AX603" s="25" t="e">
        <f t="shared" si="456"/>
        <v>#VALUE!</v>
      </c>
      <c r="AY603" s="25">
        <f t="shared" si="417"/>
        <v>1.0169999999999999</v>
      </c>
      <c r="AZ603" s="55" t="e">
        <f t="shared" si="457"/>
        <v>#DIV/0!</v>
      </c>
    </row>
    <row r="604" spans="3:52">
      <c r="C604" s="4"/>
      <c r="D604" s="4"/>
      <c r="E604" s="4"/>
      <c r="F604" s="4"/>
      <c r="G604" s="55">
        <f t="shared" si="418"/>
        <v>-1.1208741258741391E-2</v>
      </c>
      <c r="H604" s="26"/>
      <c r="I604" s="25">
        <f>'Randament Mammo'!$I$18-4.5</f>
        <v>61.5</v>
      </c>
      <c r="J604" s="26"/>
      <c r="K604" s="25">
        <f t="shared" si="445"/>
        <v>0</v>
      </c>
      <c r="L604" s="25" t="e">
        <f>VLOOKUP(E604,'Tabele aux MGD'!B594:F604,IF(_CTF="Mo/Mo",2,IF(_CTF="Mo/Rh",3,IF(_CTF="Rh/Rh",4,5))),0)</f>
        <v>#N/A</v>
      </c>
      <c r="M604" s="25" t="e">
        <f t="shared" si="419"/>
        <v>#N/A</v>
      </c>
      <c r="N604" s="25" t="e">
        <f t="shared" si="420"/>
        <v>#N/A</v>
      </c>
      <c r="O604" s="25" t="e">
        <f t="shared" si="421"/>
        <v>#N/A</v>
      </c>
      <c r="P604" s="25" t="e">
        <f t="shared" si="422"/>
        <v>#N/A</v>
      </c>
      <c r="Q604" s="25" t="e">
        <f t="shared" si="423"/>
        <v>#N/A</v>
      </c>
      <c r="R604" s="25" t="e">
        <f t="shared" si="424"/>
        <v>#N/A</v>
      </c>
      <c r="S604" s="25" t="e">
        <f t="shared" si="425"/>
        <v>#N/A</v>
      </c>
      <c r="T604" s="25" t="e">
        <f t="shared" si="426"/>
        <v>#N/A</v>
      </c>
      <c r="U604" s="25" t="e">
        <f t="shared" si="446"/>
        <v>#VALUE!</v>
      </c>
      <c r="V604" s="25" t="e">
        <f t="shared" si="447"/>
        <v>#VALUE!</v>
      </c>
      <c r="W604" s="25" t="e">
        <f t="shared" si="448"/>
        <v>#VALUE!</v>
      </c>
      <c r="X604" s="26"/>
      <c r="Y604" s="85" t="e">
        <f t="shared" si="427"/>
        <v>#N/A</v>
      </c>
      <c r="Z604" s="85" t="e">
        <f t="shared" si="428"/>
        <v>#N/A</v>
      </c>
      <c r="AA604" s="85" t="e">
        <f t="shared" si="429"/>
        <v>#N/A</v>
      </c>
      <c r="AB604" s="85" t="e">
        <f t="shared" si="430"/>
        <v>#N/A</v>
      </c>
      <c r="AC604" s="85" t="e">
        <f t="shared" si="431"/>
        <v>#N/A</v>
      </c>
      <c r="AD604" s="85" t="e">
        <f t="shared" si="432"/>
        <v>#N/A</v>
      </c>
      <c r="AE604" s="85" t="e">
        <f t="shared" si="433"/>
        <v>#N/A</v>
      </c>
      <c r="AF604" s="85" t="e">
        <f t="shared" si="434"/>
        <v>#N/A</v>
      </c>
      <c r="AG604" s="85" t="e">
        <f t="shared" si="435"/>
        <v>#N/A</v>
      </c>
      <c r="AH604" s="85" t="e">
        <f t="shared" si="436"/>
        <v>#N/A</v>
      </c>
      <c r="AI604" s="85" t="e">
        <f t="shared" si="437"/>
        <v>#N/A</v>
      </c>
      <c r="AJ604" s="85" t="e">
        <f t="shared" si="438"/>
        <v>#N/A</v>
      </c>
      <c r="AK604" s="85" t="e">
        <f t="shared" si="449"/>
        <v>#VALUE!</v>
      </c>
      <c r="AL604" s="85" t="e">
        <f t="shared" si="450"/>
        <v>#VALUE!</v>
      </c>
      <c r="AM604" s="85" t="e">
        <f t="shared" si="451"/>
        <v>#VALUE!</v>
      </c>
      <c r="AN604" s="85" t="e">
        <f t="shared" si="452"/>
        <v>#N/A</v>
      </c>
      <c r="AO604" s="85" t="e">
        <f t="shared" si="439"/>
        <v>#N/A</v>
      </c>
      <c r="AP604" s="85" t="e">
        <f t="shared" si="440"/>
        <v>#N/A</v>
      </c>
      <c r="AQ604" s="85" t="e">
        <f t="shared" si="441"/>
        <v>#N/A</v>
      </c>
      <c r="AR604" s="85" t="e">
        <f t="shared" si="442"/>
        <v>#N/A</v>
      </c>
      <c r="AS604" s="85" t="e">
        <f t="shared" si="443"/>
        <v>#N/A</v>
      </c>
      <c r="AT604" s="85" t="e">
        <f t="shared" si="444"/>
        <v>#N/A</v>
      </c>
      <c r="AU604" s="85" t="e">
        <f t="shared" si="453"/>
        <v>#VALUE!</v>
      </c>
      <c r="AV604" s="85" t="e">
        <f t="shared" si="454"/>
        <v>#VALUE!</v>
      </c>
      <c r="AW604" s="85" t="e">
        <f t="shared" si="455"/>
        <v>#VALUE!</v>
      </c>
      <c r="AX604" s="25" t="e">
        <f t="shared" si="456"/>
        <v>#VALUE!</v>
      </c>
      <c r="AY604" s="25">
        <f t="shared" si="417"/>
        <v>1.0169999999999999</v>
      </c>
      <c r="AZ604" s="55" t="e">
        <f t="shared" si="457"/>
        <v>#DIV/0!</v>
      </c>
    </row>
    <row r="605" spans="3:52">
      <c r="C605" s="4"/>
      <c r="D605" s="4"/>
      <c r="E605" s="4"/>
      <c r="F605" s="4"/>
      <c r="G605" s="55">
        <f t="shared" si="418"/>
        <v>-1.1208741258741391E-2</v>
      </c>
      <c r="H605" s="26"/>
      <c r="I605" s="25">
        <f>'Randament Mammo'!$I$18-4.5</f>
        <v>61.5</v>
      </c>
      <c r="J605" s="26"/>
      <c r="K605" s="25">
        <f t="shared" si="445"/>
        <v>0</v>
      </c>
      <c r="L605" s="25" t="e">
        <f>VLOOKUP(E605,'Tabele aux MGD'!B595:F605,IF(_CTF="Mo/Mo",2,IF(_CTF="Mo/Rh",3,IF(_CTF="Rh/Rh",4,5))),0)</f>
        <v>#N/A</v>
      </c>
      <c r="M605" s="25" t="e">
        <f t="shared" si="419"/>
        <v>#N/A</v>
      </c>
      <c r="N605" s="25" t="e">
        <f t="shared" si="420"/>
        <v>#N/A</v>
      </c>
      <c r="O605" s="25" t="e">
        <f t="shared" si="421"/>
        <v>#N/A</v>
      </c>
      <c r="P605" s="25" t="e">
        <f t="shared" si="422"/>
        <v>#N/A</v>
      </c>
      <c r="Q605" s="25" t="e">
        <f t="shared" si="423"/>
        <v>#N/A</v>
      </c>
      <c r="R605" s="25" t="e">
        <f t="shared" si="424"/>
        <v>#N/A</v>
      </c>
      <c r="S605" s="25" t="e">
        <f t="shared" si="425"/>
        <v>#N/A</v>
      </c>
      <c r="T605" s="25" t="e">
        <f t="shared" si="426"/>
        <v>#N/A</v>
      </c>
      <c r="U605" s="25" t="e">
        <f t="shared" si="446"/>
        <v>#VALUE!</v>
      </c>
      <c r="V605" s="25" t="e">
        <f t="shared" si="447"/>
        <v>#VALUE!</v>
      </c>
      <c r="W605" s="25" t="e">
        <f t="shared" si="448"/>
        <v>#VALUE!</v>
      </c>
      <c r="X605" s="26"/>
      <c r="Y605" s="85" t="e">
        <f t="shared" si="427"/>
        <v>#N/A</v>
      </c>
      <c r="Z605" s="85" t="e">
        <f t="shared" si="428"/>
        <v>#N/A</v>
      </c>
      <c r="AA605" s="85" t="e">
        <f t="shared" si="429"/>
        <v>#N/A</v>
      </c>
      <c r="AB605" s="85" t="e">
        <f t="shared" si="430"/>
        <v>#N/A</v>
      </c>
      <c r="AC605" s="85" t="e">
        <f t="shared" si="431"/>
        <v>#N/A</v>
      </c>
      <c r="AD605" s="85" t="e">
        <f t="shared" si="432"/>
        <v>#N/A</v>
      </c>
      <c r="AE605" s="85" t="e">
        <f t="shared" si="433"/>
        <v>#N/A</v>
      </c>
      <c r="AF605" s="85" t="e">
        <f t="shared" si="434"/>
        <v>#N/A</v>
      </c>
      <c r="AG605" s="85" t="e">
        <f t="shared" si="435"/>
        <v>#N/A</v>
      </c>
      <c r="AH605" s="85" t="e">
        <f t="shared" si="436"/>
        <v>#N/A</v>
      </c>
      <c r="AI605" s="85" t="e">
        <f t="shared" si="437"/>
        <v>#N/A</v>
      </c>
      <c r="AJ605" s="85" t="e">
        <f t="shared" si="438"/>
        <v>#N/A</v>
      </c>
      <c r="AK605" s="85" t="e">
        <f t="shared" si="449"/>
        <v>#VALUE!</v>
      </c>
      <c r="AL605" s="85" t="e">
        <f t="shared" si="450"/>
        <v>#VALUE!</v>
      </c>
      <c r="AM605" s="85" t="e">
        <f t="shared" si="451"/>
        <v>#VALUE!</v>
      </c>
      <c r="AN605" s="85" t="e">
        <f t="shared" si="452"/>
        <v>#N/A</v>
      </c>
      <c r="AO605" s="85" t="e">
        <f t="shared" si="439"/>
        <v>#N/A</v>
      </c>
      <c r="AP605" s="85" t="e">
        <f t="shared" si="440"/>
        <v>#N/A</v>
      </c>
      <c r="AQ605" s="85" t="e">
        <f t="shared" si="441"/>
        <v>#N/A</v>
      </c>
      <c r="AR605" s="85" t="e">
        <f t="shared" si="442"/>
        <v>#N/A</v>
      </c>
      <c r="AS605" s="85" t="e">
        <f t="shared" si="443"/>
        <v>#N/A</v>
      </c>
      <c r="AT605" s="85" t="e">
        <f t="shared" si="444"/>
        <v>#N/A</v>
      </c>
      <c r="AU605" s="85" t="e">
        <f t="shared" si="453"/>
        <v>#VALUE!</v>
      </c>
      <c r="AV605" s="85" t="e">
        <f t="shared" si="454"/>
        <v>#VALUE!</v>
      </c>
      <c r="AW605" s="85" t="e">
        <f t="shared" si="455"/>
        <v>#VALUE!</v>
      </c>
      <c r="AX605" s="25" t="e">
        <f t="shared" si="456"/>
        <v>#VALUE!</v>
      </c>
      <c r="AY605" s="25">
        <f t="shared" si="417"/>
        <v>1.0169999999999999</v>
      </c>
      <c r="AZ605" s="55" t="e">
        <f t="shared" si="457"/>
        <v>#DIV/0!</v>
      </c>
    </row>
    <row r="606" spans="3:52">
      <c r="C606" s="4"/>
      <c r="D606" s="4"/>
      <c r="E606" s="4"/>
      <c r="F606" s="4"/>
      <c r="G606" s="55">
        <f t="shared" si="418"/>
        <v>-1.1208741258741391E-2</v>
      </c>
      <c r="H606" s="26"/>
      <c r="I606" s="25">
        <f>'Randament Mammo'!$I$18-4.5</f>
        <v>61.5</v>
      </c>
      <c r="J606" s="26"/>
      <c r="K606" s="25">
        <f t="shared" si="445"/>
        <v>0</v>
      </c>
      <c r="L606" s="25" t="e">
        <f>VLOOKUP(E606,'Tabele aux MGD'!B596:F606,IF(_CTF="Mo/Mo",2,IF(_CTF="Mo/Rh",3,IF(_CTF="Rh/Rh",4,5))),0)</f>
        <v>#N/A</v>
      </c>
      <c r="M606" s="25" t="e">
        <f t="shared" si="419"/>
        <v>#N/A</v>
      </c>
      <c r="N606" s="25" t="e">
        <f t="shared" si="420"/>
        <v>#N/A</v>
      </c>
      <c r="O606" s="25" t="e">
        <f t="shared" si="421"/>
        <v>#N/A</v>
      </c>
      <c r="P606" s="25" t="e">
        <f t="shared" si="422"/>
        <v>#N/A</v>
      </c>
      <c r="Q606" s="25" t="e">
        <f t="shared" si="423"/>
        <v>#N/A</v>
      </c>
      <c r="R606" s="25" t="e">
        <f t="shared" si="424"/>
        <v>#N/A</v>
      </c>
      <c r="S606" s="25" t="e">
        <f t="shared" si="425"/>
        <v>#N/A</v>
      </c>
      <c r="T606" s="25" t="e">
        <f t="shared" si="426"/>
        <v>#N/A</v>
      </c>
      <c r="U606" s="25" t="e">
        <f t="shared" si="446"/>
        <v>#VALUE!</v>
      </c>
      <c r="V606" s="25" t="e">
        <f t="shared" si="447"/>
        <v>#VALUE!</v>
      </c>
      <c r="W606" s="25" t="e">
        <f t="shared" si="448"/>
        <v>#VALUE!</v>
      </c>
      <c r="X606" s="26"/>
      <c r="Y606" s="85" t="e">
        <f t="shared" si="427"/>
        <v>#N/A</v>
      </c>
      <c r="Z606" s="85" t="e">
        <f t="shared" si="428"/>
        <v>#N/A</v>
      </c>
      <c r="AA606" s="85" t="e">
        <f t="shared" si="429"/>
        <v>#N/A</v>
      </c>
      <c r="AB606" s="85" t="e">
        <f t="shared" si="430"/>
        <v>#N/A</v>
      </c>
      <c r="AC606" s="85" t="e">
        <f t="shared" si="431"/>
        <v>#N/A</v>
      </c>
      <c r="AD606" s="85" t="e">
        <f t="shared" si="432"/>
        <v>#N/A</v>
      </c>
      <c r="AE606" s="85" t="e">
        <f t="shared" si="433"/>
        <v>#N/A</v>
      </c>
      <c r="AF606" s="85" t="e">
        <f t="shared" si="434"/>
        <v>#N/A</v>
      </c>
      <c r="AG606" s="85" t="e">
        <f t="shared" si="435"/>
        <v>#N/A</v>
      </c>
      <c r="AH606" s="85" t="e">
        <f t="shared" si="436"/>
        <v>#N/A</v>
      </c>
      <c r="AI606" s="85" t="e">
        <f t="shared" si="437"/>
        <v>#N/A</v>
      </c>
      <c r="AJ606" s="85" t="e">
        <f t="shared" si="438"/>
        <v>#N/A</v>
      </c>
      <c r="AK606" s="85" t="e">
        <f t="shared" si="449"/>
        <v>#VALUE!</v>
      </c>
      <c r="AL606" s="85" t="e">
        <f t="shared" si="450"/>
        <v>#VALUE!</v>
      </c>
      <c r="AM606" s="85" t="e">
        <f t="shared" si="451"/>
        <v>#VALUE!</v>
      </c>
      <c r="AN606" s="85" t="e">
        <f t="shared" si="452"/>
        <v>#N/A</v>
      </c>
      <c r="AO606" s="85" t="e">
        <f t="shared" si="439"/>
        <v>#N/A</v>
      </c>
      <c r="AP606" s="85" t="e">
        <f t="shared" si="440"/>
        <v>#N/A</v>
      </c>
      <c r="AQ606" s="85" t="e">
        <f t="shared" si="441"/>
        <v>#N/A</v>
      </c>
      <c r="AR606" s="85" t="e">
        <f t="shared" si="442"/>
        <v>#N/A</v>
      </c>
      <c r="AS606" s="85" t="e">
        <f t="shared" si="443"/>
        <v>#N/A</v>
      </c>
      <c r="AT606" s="85" t="e">
        <f t="shared" si="444"/>
        <v>#N/A</v>
      </c>
      <c r="AU606" s="85" t="e">
        <f t="shared" si="453"/>
        <v>#VALUE!</v>
      </c>
      <c r="AV606" s="85" t="e">
        <f t="shared" si="454"/>
        <v>#VALUE!</v>
      </c>
      <c r="AW606" s="85" t="e">
        <f t="shared" si="455"/>
        <v>#VALUE!</v>
      </c>
      <c r="AX606" s="25" t="e">
        <f t="shared" si="456"/>
        <v>#VALUE!</v>
      </c>
      <c r="AY606" s="25">
        <f t="shared" si="417"/>
        <v>1.0169999999999999</v>
      </c>
      <c r="AZ606" s="55" t="e">
        <f t="shared" si="457"/>
        <v>#DIV/0!</v>
      </c>
    </row>
    <row r="607" spans="3:52">
      <c r="C607" s="4"/>
      <c r="D607" s="4"/>
      <c r="E607" s="4"/>
      <c r="F607" s="4"/>
      <c r="G607" s="55">
        <f t="shared" si="418"/>
        <v>-1.1208741258741391E-2</v>
      </c>
      <c r="H607" s="26"/>
      <c r="I607" s="25">
        <f>'Randament Mammo'!$I$18-4.5</f>
        <v>61.5</v>
      </c>
      <c r="J607" s="26"/>
      <c r="K607" s="25">
        <f t="shared" si="445"/>
        <v>0</v>
      </c>
      <c r="L607" s="25" t="e">
        <f>VLOOKUP(E607,'Tabele aux MGD'!B597:F607,IF(_CTF="Mo/Mo",2,IF(_CTF="Mo/Rh",3,IF(_CTF="Rh/Rh",4,5))),0)</f>
        <v>#N/A</v>
      </c>
      <c r="M607" s="25" t="e">
        <f t="shared" si="419"/>
        <v>#N/A</v>
      </c>
      <c r="N607" s="25" t="e">
        <f t="shared" si="420"/>
        <v>#N/A</v>
      </c>
      <c r="O607" s="25" t="e">
        <f t="shared" si="421"/>
        <v>#N/A</v>
      </c>
      <c r="P607" s="25" t="e">
        <f t="shared" si="422"/>
        <v>#N/A</v>
      </c>
      <c r="Q607" s="25" t="e">
        <f t="shared" si="423"/>
        <v>#N/A</v>
      </c>
      <c r="R607" s="25" t="e">
        <f t="shared" si="424"/>
        <v>#N/A</v>
      </c>
      <c r="S607" s="25" t="e">
        <f t="shared" si="425"/>
        <v>#N/A</v>
      </c>
      <c r="T607" s="25" t="e">
        <f t="shared" si="426"/>
        <v>#N/A</v>
      </c>
      <c r="U607" s="25" t="e">
        <f t="shared" si="446"/>
        <v>#VALUE!</v>
      </c>
      <c r="V607" s="25" t="e">
        <f t="shared" si="447"/>
        <v>#VALUE!</v>
      </c>
      <c r="W607" s="25" t="e">
        <f t="shared" si="448"/>
        <v>#VALUE!</v>
      </c>
      <c r="X607" s="26"/>
      <c r="Y607" s="85" t="e">
        <f t="shared" si="427"/>
        <v>#N/A</v>
      </c>
      <c r="Z607" s="85" t="e">
        <f t="shared" si="428"/>
        <v>#N/A</v>
      </c>
      <c r="AA607" s="85" t="e">
        <f t="shared" si="429"/>
        <v>#N/A</v>
      </c>
      <c r="AB607" s="85" t="e">
        <f t="shared" si="430"/>
        <v>#N/A</v>
      </c>
      <c r="AC607" s="85" t="e">
        <f t="shared" si="431"/>
        <v>#N/A</v>
      </c>
      <c r="AD607" s="85" t="e">
        <f t="shared" si="432"/>
        <v>#N/A</v>
      </c>
      <c r="AE607" s="85" t="e">
        <f t="shared" si="433"/>
        <v>#N/A</v>
      </c>
      <c r="AF607" s="85" t="e">
        <f t="shared" si="434"/>
        <v>#N/A</v>
      </c>
      <c r="AG607" s="85" t="e">
        <f t="shared" si="435"/>
        <v>#N/A</v>
      </c>
      <c r="AH607" s="85" t="e">
        <f t="shared" si="436"/>
        <v>#N/A</v>
      </c>
      <c r="AI607" s="85" t="e">
        <f t="shared" si="437"/>
        <v>#N/A</v>
      </c>
      <c r="AJ607" s="85" t="e">
        <f t="shared" si="438"/>
        <v>#N/A</v>
      </c>
      <c r="AK607" s="85" t="e">
        <f t="shared" si="449"/>
        <v>#VALUE!</v>
      </c>
      <c r="AL607" s="85" t="e">
        <f t="shared" si="450"/>
        <v>#VALUE!</v>
      </c>
      <c r="AM607" s="85" t="e">
        <f t="shared" si="451"/>
        <v>#VALUE!</v>
      </c>
      <c r="AN607" s="85" t="e">
        <f t="shared" si="452"/>
        <v>#N/A</v>
      </c>
      <c r="AO607" s="85" t="e">
        <f t="shared" si="439"/>
        <v>#N/A</v>
      </c>
      <c r="AP607" s="85" t="e">
        <f t="shared" si="440"/>
        <v>#N/A</v>
      </c>
      <c r="AQ607" s="85" t="e">
        <f t="shared" si="441"/>
        <v>#N/A</v>
      </c>
      <c r="AR607" s="85" t="e">
        <f t="shared" si="442"/>
        <v>#N/A</v>
      </c>
      <c r="AS607" s="85" t="e">
        <f t="shared" si="443"/>
        <v>#N/A</v>
      </c>
      <c r="AT607" s="85" t="e">
        <f t="shared" si="444"/>
        <v>#N/A</v>
      </c>
      <c r="AU607" s="85" t="e">
        <f t="shared" si="453"/>
        <v>#VALUE!</v>
      </c>
      <c r="AV607" s="85" t="e">
        <f t="shared" si="454"/>
        <v>#VALUE!</v>
      </c>
      <c r="AW607" s="85" t="e">
        <f t="shared" si="455"/>
        <v>#VALUE!</v>
      </c>
      <c r="AX607" s="25" t="e">
        <f t="shared" si="456"/>
        <v>#VALUE!</v>
      </c>
      <c r="AY607" s="25">
        <f t="shared" si="417"/>
        <v>1.0169999999999999</v>
      </c>
      <c r="AZ607" s="55" t="e">
        <f t="shared" si="457"/>
        <v>#DIV/0!</v>
      </c>
    </row>
    <row r="608" spans="3:52">
      <c r="C608" s="4"/>
      <c r="D608" s="4"/>
      <c r="E608" s="4"/>
      <c r="F608" s="4"/>
      <c r="G608" s="55">
        <f t="shared" si="418"/>
        <v>-1.1208741258741391E-2</v>
      </c>
      <c r="H608" s="26"/>
      <c r="I608" s="25">
        <f>'Randament Mammo'!$I$18-4.5</f>
        <v>61.5</v>
      </c>
      <c r="J608" s="26"/>
      <c r="K608" s="25">
        <f t="shared" si="445"/>
        <v>0</v>
      </c>
      <c r="L608" s="25" t="e">
        <f>VLOOKUP(E608,'Tabele aux MGD'!B598:F608,IF(_CTF="Mo/Mo",2,IF(_CTF="Mo/Rh",3,IF(_CTF="Rh/Rh",4,5))),0)</f>
        <v>#N/A</v>
      </c>
      <c r="M608" s="25" t="e">
        <f t="shared" si="419"/>
        <v>#N/A</v>
      </c>
      <c r="N608" s="25" t="e">
        <f t="shared" si="420"/>
        <v>#N/A</v>
      </c>
      <c r="O608" s="25" t="e">
        <f t="shared" si="421"/>
        <v>#N/A</v>
      </c>
      <c r="P608" s="25" t="e">
        <f t="shared" si="422"/>
        <v>#N/A</v>
      </c>
      <c r="Q608" s="25" t="e">
        <f t="shared" si="423"/>
        <v>#N/A</v>
      </c>
      <c r="R608" s="25" t="e">
        <f t="shared" si="424"/>
        <v>#N/A</v>
      </c>
      <c r="S608" s="25" t="e">
        <f t="shared" si="425"/>
        <v>#N/A</v>
      </c>
      <c r="T608" s="25" t="e">
        <f t="shared" si="426"/>
        <v>#N/A</v>
      </c>
      <c r="U608" s="25" t="e">
        <f t="shared" si="446"/>
        <v>#VALUE!</v>
      </c>
      <c r="V608" s="25" t="e">
        <f t="shared" si="447"/>
        <v>#VALUE!</v>
      </c>
      <c r="W608" s="25" t="e">
        <f t="shared" si="448"/>
        <v>#VALUE!</v>
      </c>
      <c r="X608" s="26"/>
      <c r="Y608" s="85" t="e">
        <f t="shared" si="427"/>
        <v>#N/A</v>
      </c>
      <c r="Z608" s="85" t="e">
        <f t="shared" si="428"/>
        <v>#N/A</v>
      </c>
      <c r="AA608" s="85" t="e">
        <f t="shared" si="429"/>
        <v>#N/A</v>
      </c>
      <c r="AB608" s="85" t="e">
        <f t="shared" si="430"/>
        <v>#N/A</v>
      </c>
      <c r="AC608" s="85" t="e">
        <f t="shared" si="431"/>
        <v>#N/A</v>
      </c>
      <c r="AD608" s="85" t="e">
        <f t="shared" si="432"/>
        <v>#N/A</v>
      </c>
      <c r="AE608" s="85" t="e">
        <f t="shared" si="433"/>
        <v>#N/A</v>
      </c>
      <c r="AF608" s="85" t="e">
        <f t="shared" si="434"/>
        <v>#N/A</v>
      </c>
      <c r="AG608" s="85" t="e">
        <f t="shared" si="435"/>
        <v>#N/A</v>
      </c>
      <c r="AH608" s="85" t="e">
        <f t="shared" si="436"/>
        <v>#N/A</v>
      </c>
      <c r="AI608" s="85" t="e">
        <f t="shared" si="437"/>
        <v>#N/A</v>
      </c>
      <c r="AJ608" s="85" t="e">
        <f t="shared" si="438"/>
        <v>#N/A</v>
      </c>
      <c r="AK608" s="85" t="e">
        <f t="shared" si="449"/>
        <v>#VALUE!</v>
      </c>
      <c r="AL608" s="85" t="e">
        <f t="shared" si="450"/>
        <v>#VALUE!</v>
      </c>
      <c r="AM608" s="85" t="e">
        <f t="shared" si="451"/>
        <v>#VALUE!</v>
      </c>
      <c r="AN608" s="85" t="e">
        <f t="shared" si="452"/>
        <v>#N/A</v>
      </c>
      <c r="AO608" s="85" t="e">
        <f t="shared" si="439"/>
        <v>#N/A</v>
      </c>
      <c r="AP608" s="85" t="e">
        <f t="shared" si="440"/>
        <v>#N/A</v>
      </c>
      <c r="AQ608" s="85" t="e">
        <f t="shared" si="441"/>
        <v>#N/A</v>
      </c>
      <c r="AR608" s="85" t="e">
        <f t="shared" si="442"/>
        <v>#N/A</v>
      </c>
      <c r="AS608" s="85" t="e">
        <f t="shared" si="443"/>
        <v>#N/A</v>
      </c>
      <c r="AT608" s="85" t="e">
        <f t="shared" si="444"/>
        <v>#N/A</v>
      </c>
      <c r="AU608" s="85" t="e">
        <f t="shared" si="453"/>
        <v>#VALUE!</v>
      </c>
      <c r="AV608" s="85" t="e">
        <f t="shared" si="454"/>
        <v>#VALUE!</v>
      </c>
      <c r="AW608" s="85" t="e">
        <f t="shared" si="455"/>
        <v>#VALUE!</v>
      </c>
      <c r="AX608" s="25" t="e">
        <f t="shared" si="456"/>
        <v>#VALUE!</v>
      </c>
      <c r="AY608" s="25">
        <f t="shared" si="417"/>
        <v>1.0169999999999999</v>
      </c>
      <c r="AZ608" s="55" t="e">
        <f t="shared" si="457"/>
        <v>#DIV/0!</v>
      </c>
    </row>
    <row r="609" spans="3:52">
      <c r="C609" s="4"/>
      <c r="D609" s="4"/>
      <c r="E609" s="4"/>
      <c r="F609" s="4"/>
      <c r="G609" s="55">
        <f t="shared" si="418"/>
        <v>-1.1208741258741391E-2</v>
      </c>
      <c r="H609" s="26"/>
      <c r="I609" s="25">
        <f>'Randament Mammo'!$I$18-4.5</f>
        <v>61.5</v>
      </c>
      <c r="J609" s="26"/>
      <c r="K609" s="25">
        <f t="shared" si="445"/>
        <v>0</v>
      </c>
      <c r="L609" s="25" t="e">
        <f>VLOOKUP(E609,'Tabele aux MGD'!B599:F609,IF(_CTF="Mo/Mo",2,IF(_CTF="Mo/Rh",3,IF(_CTF="Rh/Rh",4,5))),0)</f>
        <v>#N/A</v>
      </c>
      <c r="M609" s="25" t="e">
        <f t="shared" si="419"/>
        <v>#N/A</v>
      </c>
      <c r="N609" s="25" t="e">
        <f t="shared" si="420"/>
        <v>#N/A</v>
      </c>
      <c r="O609" s="25" t="e">
        <f t="shared" si="421"/>
        <v>#N/A</v>
      </c>
      <c r="P609" s="25" t="e">
        <f t="shared" si="422"/>
        <v>#N/A</v>
      </c>
      <c r="Q609" s="25" t="e">
        <f t="shared" si="423"/>
        <v>#N/A</v>
      </c>
      <c r="R609" s="25" t="e">
        <f t="shared" si="424"/>
        <v>#N/A</v>
      </c>
      <c r="S609" s="25" t="e">
        <f t="shared" si="425"/>
        <v>#N/A</v>
      </c>
      <c r="T609" s="25" t="e">
        <f t="shared" si="426"/>
        <v>#N/A</v>
      </c>
      <c r="U609" s="25" t="e">
        <f t="shared" si="446"/>
        <v>#VALUE!</v>
      </c>
      <c r="V609" s="25" t="e">
        <f t="shared" si="447"/>
        <v>#VALUE!</v>
      </c>
      <c r="W609" s="25" t="e">
        <f t="shared" si="448"/>
        <v>#VALUE!</v>
      </c>
      <c r="X609" s="26"/>
      <c r="Y609" s="85" t="e">
        <f t="shared" si="427"/>
        <v>#N/A</v>
      </c>
      <c r="Z609" s="85" t="e">
        <f t="shared" si="428"/>
        <v>#N/A</v>
      </c>
      <c r="AA609" s="85" t="e">
        <f t="shared" si="429"/>
        <v>#N/A</v>
      </c>
      <c r="AB609" s="85" t="e">
        <f t="shared" si="430"/>
        <v>#N/A</v>
      </c>
      <c r="AC609" s="85" t="e">
        <f t="shared" si="431"/>
        <v>#N/A</v>
      </c>
      <c r="AD609" s="85" t="e">
        <f t="shared" si="432"/>
        <v>#N/A</v>
      </c>
      <c r="AE609" s="85" t="e">
        <f t="shared" si="433"/>
        <v>#N/A</v>
      </c>
      <c r="AF609" s="85" t="e">
        <f t="shared" si="434"/>
        <v>#N/A</v>
      </c>
      <c r="AG609" s="85" t="e">
        <f t="shared" si="435"/>
        <v>#N/A</v>
      </c>
      <c r="AH609" s="85" t="e">
        <f t="shared" si="436"/>
        <v>#N/A</v>
      </c>
      <c r="AI609" s="85" t="e">
        <f t="shared" si="437"/>
        <v>#N/A</v>
      </c>
      <c r="AJ609" s="85" t="e">
        <f t="shared" si="438"/>
        <v>#N/A</v>
      </c>
      <c r="AK609" s="85" t="e">
        <f t="shared" si="449"/>
        <v>#VALUE!</v>
      </c>
      <c r="AL609" s="85" t="e">
        <f t="shared" si="450"/>
        <v>#VALUE!</v>
      </c>
      <c r="AM609" s="85" t="e">
        <f t="shared" si="451"/>
        <v>#VALUE!</v>
      </c>
      <c r="AN609" s="85" t="e">
        <f t="shared" si="452"/>
        <v>#N/A</v>
      </c>
      <c r="AO609" s="85" t="e">
        <f t="shared" si="439"/>
        <v>#N/A</v>
      </c>
      <c r="AP609" s="85" t="e">
        <f t="shared" si="440"/>
        <v>#N/A</v>
      </c>
      <c r="AQ609" s="85" t="e">
        <f t="shared" si="441"/>
        <v>#N/A</v>
      </c>
      <c r="AR609" s="85" t="e">
        <f t="shared" si="442"/>
        <v>#N/A</v>
      </c>
      <c r="AS609" s="85" t="e">
        <f t="shared" si="443"/>
        <v>#N/A</v>
      </c>
      <c r="AT609" s="85" t="e">
        <f t="shared" si="444"/>
        <v>#N/A</v>
      </c>
      <c r="AU609" s="85" t="e">
        <f t="shared" si="453"/>
        <v>#VALUE!</v>
      </c>
      <c r="AV609" s="85" t="e">
        <f t="shared" si="454"/>
        <v>#VALUE!</v>
      </c>
      <c r="AW609" s="85" t="e">
        <f t="shared" si="455"/>
        <v>#VALUE!</v>
      </c>
      <c r="AX609" s="25" t="e">
        <f t="shared" si="456"/>
        <v>#VALUE!</v>
      </c>
      <c r="AY609" s="25">
        <f t="shared" si="417"/>
        <v>1.0169999999999999</v>
      </c>
      <c r="AZ609" s="55" t="e">
        <f t="shared" si="457"/>
        <v>#DIV/0!</v>
      </c>
    </row>
    <row r="610" spans="3:52">
      <c r="C610" s="4"/>
      <c r="D610" s="4"/>
      <c r="E610" s="4"/>
      <c r="F610" s="4"/>
      <c r="G610" s="55">
        <f t="shared" si="418"/>
        <v>-1.1208741258741391E-2</v>
      </c>
      <c r="H610" s="26"/>
      <c r="I610" s="25">
        <f>'Randament Mammo'!$I$18-4.5</f>
        <v>61.5</v>
      </c>
      <c r="J610" s="26"/>
      <c r="K610" s="25">
        <f t="shared" si="445"/>
        <v>0</v>
      </c>
      <c r="L610" s="25" t="e">
        <f>VLOOKUP(E610,'Tabele aux MGD'!B600:F610,IF(_CTF="Mo/Mo",2,IF(_CTF="Mo/Rh",3,IF(_CTF="Rh/Rh",4,5))),0)</f>
        <v>#N/A</v>
      </c>
      <c r="M610" s="25" t="e">
        <f t="shared" si="419"/>
        <v>#N/A</v>
      </c>
      <c r="N610" s="25" t="e">
        <f t="shared" si="420"/>
        <v>#N/A</v>
      </c>
      <c r="O610" s="25" t="e">
        <f t="shared" si="421"/>
        <v>#N/A</v>
      </c>
      <c r="P610" s="25" t="e">
        <f t="shared" si="422"/>
        <v>#N/A</v>
      </c>
      <c r="Q610" s="25" t="e">
        <f t="shared" si="423"/>
        <v>#N/A</v>
      </c>
      <c r="R610" s="25" t="e">
        <f t="shared" si="424"/>
        <v>#N/A</v>
      </c>
      <c r="S610" s="25" t="e">
        <f t="shared" si="425"/>
        <v>#N/A</v>
      </c>
      <c r="T610" s="25" t="e">
        <f t="shared" si="426"/>
        <v>#N/A</v>
      </c>
      <c r="U610" s="25" t="e">
        <f t="shared" si="446"/>
        <v>#VALUE!</v>
      </c>
      <c r="V610" s="25" t="e">
        <f t="shared" si="447"/>
        <v>#VALUE!</v>
      </c>
      <c r="W610" s="25" t="e">
        <f t="shared" si="448"/>
        <v>#VALUE!</v>
      </c>
      <c r="X610" s="26"/>
      <c r="Y610" s="85" t="e">
        <f t="shared" si="427"/>
        <v>#N/A</v>
      </c>
      <c r="Z610" s="85" t="e">
        <f t="shared" si="428"/>
        <v>#N/A</v>
      </c>
      <c r="AA610" s="85" t="e">
        <f t="shared" si="429"/>
        <v>#N/A</v>
      </c>
      <c r="AB610" s="85" t="e">
        <f t="shared" si="430"/>
        <v>#N/A</v>
      </c>
      <c r="AC610" s="85" t="e">
        <f t="shared" si="431"/>
        <v>#N/A</v>
      </c>
      <c r="AD610" s="85" t="e">
        <f t="shared" si="432"/>
        <v>#N/A</v>
      </c>
      <c r="AE610" s="85" t="e">
        <f t="shared" si="433"/>
        <v>#N/A</v>
      </c>
      <c r="AF610" s="85" t="e">
        <f t="shared" si="434"/>
        <v>#N/A</v>
      </c>
      <c r="AG610" s="85" t="e">
        <f t="shared" si="435"/>
        <v>#N/A</v>
      </c>
      <c r="AH610" s="85" t="e">
        <f t="shared" si="436"/>
        <v>#N/A</v>
      </c>
      <c r="AI610" s="85" t="e">
        <f t="shared" si="437"/>
        <v>#N/A</v>
      </c>
      <c r="AJ610" s="85" t="e">
        <f t="shared" si="438"/>
        <v>#N/A</v>
      </c>
      <c r="AK610" s="85" t="e">
        <f t="shared" si="449"/>
        <v>#VALUE!</v>
      </c>
      <c r="AL610" s="85" t="e">
        <f t="shared" si="450"/>
        <v>#VALUE!</v>
      </c>
      <c r="AM610" s="85" t="e">
        <f t="shared" si="451"/>
        <v>#VALUE!</v>
      </c>
      <c r="AN610" s="85" t="e">
        <f t="shared" si="452"/>
        <v>#N/A</v>
      </c>
      <c r="AO610" s="85" t="e">
        <f t="shared" si="439"/>
        <v>#N/A</v>
      </c>
      <c r="AP610" s="85" t="e">
        <f t="shared" si="440"/>
        <v>#N/A</v>
      </c>
      <c r="AQ610" s="85" t="e">
        <f t="shared" si="441"/>
        <v>#N/A</v>
      </c>
      <c r="AR610" s="85" t="e">
        <f t="shared" si="442"/>
        <v>#N/A</v>
      </c>
      <c r="AS610" s="85" t="e">
        <f t="shared" si="443"/>
        <v>#N/A</v>
      </c>
      <c r="AT610" s="85" t="e">
        <f t="shared" si="444"/>
        <v>#N/A</v>
      </c>
      <c r="AU610" s="85" t="e">
        <f t="shared" si="453"/>
        <v>#VALUE!</v>
      </c>
      <c r="AV610" s="85" t="e">
        <f t="shared" si="454"/>
        <v>#VALUE!</v>
      </c>
      <c r="AW610" s="85" t="e">
        <f t="shared" si="455"/>
        <v>#VALUE!</v>
      </c>
      <c r="AX610" s="25" t="e">
        <f t="shared" si="456"/>
        <v>#VALUE!</v>
      </c>
      <c r="AY610" s="25">
        <f t="shared" si="417"/>
        <v>1.0169999999999999</v>
      </c>
      <c r="AZ610" s="55" t="e">
        <f t="shared" si="457"/>
        <v>#DIV/0!</v>
      </c>
    </row>
    <row r="611" spans="3:52">
      <c r="C611" s="4"/>
      <c r="D611" s="4"/>
      <c r="E611" s="4"/>
      <c r="F611" s="4"/>
      <c r="G611" s="55">
        <f t="shared" si="418"/>
        <v>-1.1208741258741391E-2</v>
      </c>
      <c r="H611" s="26"/>
      <c r="I611" s="25">
        <f>'Randament Mammo'!$I$18-4.5</f>
        <v>61.5</v>
      </c>
      <c r="J611" s="26"/>
      <c r="K611" s="25">
        <f t="shared" si="445"/>
        <v>0</v>
      </c>
      <c r="L611" s="25" t="e">
        <f>VLOOKUP(E611,'Tabele aux MGD'!B601:F611,IF(_CTF="Mo/Mo",2,IF(_CTF="Mo/Rh",3,IF(_CTF="Rh/Rh",4,5))),0)</f>
        <v>#N/A</v>
      </c>
      <c r="M611" s="25" t="e">
        <f t="shared" si="419"/>
        <v>#N/A</v>
      </c>
      <c r="N611" s="25" t="e">
        <f t="shared" si="420"/>
        <v>#N/A</v>
      </c>
      <c r="O611" s="25" t="e">
        <f t="shared" si="421"/>
        <v>#N/A</v>
      </c>
      <c r="P611" s="25" t="e">
        <f t="shared" si="422"/>
        <v>#N/A</v>
      </c>
      <c r="Q611" s="25" t="e">
        <f t="shared" si="423"/>
        <v>#N/A</v>
      </c>
      <c r="R611" s="25" t="e">
        <f t="shared" si="424"/>
        <v>#N/A</v>
      </c>
      <c r="S611" s="25" t="e">
        <f t="shared" si="425"/>
        <v>#N/A</v>
      </c>
      <c r="T611" s="25" t="e">
        <f t="shared" si="426"/>
        <v>#N/A</v>
      </c>
      <c r="U611" s="25" t="e">
        <f t="shared" si="446"/>
        <v>#VALUE!</v>
      </c>
      <c r="V611" s="25" t="e">
        <f t="shared" si="447"/>
        <v>#VALUE!</v>
      </c>
      <c r="W611" s="25" t="e">
        <f t="shared" si="448"/>
        <v>#VALUE!</v>
      </c>
      <c r="X611" s="26"/>
      <c r="Y611" s="85" t="e">
        <f t="shared" si="427"/>
        <v>#N/A</v>
      </c>
      <c r="Z611" s="85" t="e">
        <f t="shared" si="428"/>
        <v>#N/A</v>
      </c>
      <c r="AA611" s="85" t="e">
        <f t="shared" si="429"/>
        <v>#N/A</v>
      </c>
      <c r="AB611" s="85" t="e">
        <f t="shared" si="430"/>
        <v>#N/A</v>
      </c>
      <c r="AC611" s="85" t="e">
        <f t="shared" si="431"/>
        <v>#N/A</v>
      </c>
      <c r="AD611" s="85" t="e">
        <f t="shared" si="432"/>
        <v>#N/A</v>
      </c>
      <c r="AE611" s="85" t="e">
        <f t="shared" si="433"/>
        <v>#N/A</v>
      </c>
      <c r="AF611" s="85" t="e">
        <f t="shared" si="434"/>
        <v>#N/A</v>
      </c>
      <c r="AG611" s="85" t="e">
        <f t="shared" si="435"/>
        <v>#N/A</v>
      </c>
      <c r="AH611" s="85" t="e">
        <f t="shared" si="436"/>
        <v>#N/A</v>
      </c>
      <c r="AI611" s="85" t="e">
        <f t="shared" si="437"/>
        <v>#N/A</v>
      </c>
      <c r="AJ611" s="85" t="e">
        <f t="shared" si="438"/>
        <v>#N/A</v>
      </c>
      <c r="AK611" s="85" t="e">
        <f t="shared" si="449"/>
        <v>#VALUE!</v>
      </c>
      <c r="AL611" s="85" t="e">
        <f t="shared" si="450"/>
        <v>#VALUE!</v>
      </c>
      <c r="AM611" s="85" t="e">
        <f t="shared" si="451"/>
        <v>#VALUE!</v>
      </c>
      <c r="AN611" s="85" t="e">
        <f t="shared" si="452"/>
        <v>#N/A</v>
      </c>
      <c r="AO611" s="85" t="e">
        <f t="shared" si="439"/>
        <v>#N/A</v>
      </c>
      <c r="AP611" s="85" t="e">
        <f t="shared" si="440"/>
        <v>#N/A</v>
      </c>
      <c r="AQ611" s="85" t="e">
        <f t="shared" si="441"/>
        <v>#N/A</v>
      </c>
      <c r="AR611" s="85" t="e">
        <f t="shared" si="442"/>
        <v>#N/A</v>
      </c>
      <c r="AS611" s="85" t="e">
        <f t="shared" si="443"/>
        <v>#N/A</v>
      </c>
      <c r="AT611" s="85" t="e">
        <f t="shared" si="444"/>
        <v>#N/A</v>
      </c>
      <c r="AU611" s="85" t="e">
        <f t="shared" si="453"/>
        <v>#VALUE!</v>
      </c>
      <c r="AV611" s="85" t="e">
        <f t="shared" si="454"/>
        <v>#VALUE!</v>
      </c>
      <c r="AW611" s="85" t="e">
        <f t="shared" si="455"/>
        <v>#VALUE!</v>
      </c>
      <c r="AX611" s="25" t="e">
        <f t="shared" si="456"/>
        <v>#VALUE!</v>
      </c>
      <c r="AY611" s="25">
        <f t="shared" si="417"/>
        <v>1.0169999999999999</v>
      </c>
      <c r="AZ611" s="55" t="e">
        <f t="shared" si="457"/>
        <v>#DIV/0!</v>
      </c>
    </row>
    <row r="612" spans="3:52">
      <c r="C612" s="4"/>
      <c r="D612" s="4"/>
      <c r="E612" s="4"/>
      <c r="F612" s="4"/>
      <c r="G612" s="55">
        <f t="shared" si="418"/>
        <v>-1.1208741258741391E-2</v>
      </c>
      <c r="H612" s="26"/>
      <c r="I612" s="25">
        <f>'Randament Mammo'!$I$18-4.5</f>
        <v>61.5</v>
      </c>
      <c r="J612" s="26"/>
      <c r="K612" s="25">
        <f t="shared" si="445"/>
        <v>0</v>
      </c>
      <c r="L612" s="25" t="e">
        <f>VLOOKUP(E612,'Tabele aux MGD'!B602:F612,IF(_CTF="Mo/Mo",2,IF(_CTF="Mo/Rh",3,IF(_CTF="Rh/Rh",4,5))),0)</f>
        <v>#N/A</v>
      </c>
      <c r="M612" s="25" t="e">
        <f t="shared" si="419"/>
        <v>#N/A</v>
      </c>
      <c r="N612" s="25" t="e">
        <f t="shared" si="420"/>
        <v>#N/A</v>
      </c>
      <c r="O612" s="25" t="e">
        <f t="shared" si="421"/>
        <v>#N/A</v>
      </c>
      <c r="P612" s="25" t="e">
        <f t="shared" si="422"/>
        <v>#N/A</v>
      </c>
      <c r="Q612" s="25" t="e">
        <f t="shared" si="423"/>
        <v>#N/A</v>
      </c>
      <c r="R612" s="25" t="e">
        <f t="shared" si="424"/>
        <v>#N/A</v>
      </c>
      <c r="S612" s="25" t="e">
        <f t="shared" si="425"/>
        <v>#N/A</v>
      </c>
      <c r="T612" s="25" t="e">
        <f t="shared" si="426"/>
        <v>#N/A</v>
      </c>
      <c r="U612" s="25" t="e">
        <f t="shared" si="446"/>
        <v>#VALUE!</v>
      </c>
      <c r="V612" s="25" t="e">
        <f t="shared" si="447"/>
        <v>#VALUE!</v>
      </c>
      <c r="W612" s="25" t="e">
        <f t="shared" si="448"/>
        <v>#VALUE!</v>
      </c>
      <c r="X612" s="26"/>
      <c r="Y612" s="85" t="e">
        <f t="shared" si="427"/>
        <v>#N/A</v>
      </c>
      <c r="Z612" s="85" t="e">
        <f t="shared" si="428"/>
        <v>#N/A</v>
      </c>
      <c r="AA612" s="85" t="e">
        <f t="shared" si="429"/>
        <v>#N/A</v>
      </c>
      <c r="AB612" s="85" t="e">
        <f t="shared" si="430"/>
        <v>#N/A</v>
      </c>
      <c r="AC612" s="85" t="e">
        <f t="shared" si="431"/>
        <v>#N/A</v>
      </c>
      <c r="AD612" s="85" t="e">
        <f t="shared" si="432"/>
        <v>#N/A</v>
      </c>
      <c r="AE612" s="85" t="e">
        <f t="shared" si="433"/>
        <v>#N/A</v>
      </c>
      <c r="AF612" s="85" t="e">
        <f t="shared" si="434"/>
        <v>#N/A</v>
      </c>
      <c r="AG612" s="85" t="e">
        <f t="shared" si="435"/>
        <v>#N/A</v>
      </c>
      <c r="AH612" s="85" t="e">
        <f t="shared" si="436"/>
        <v>#N/A</v>
      </c>
      <c r="AI612" s="85" t="e">
        <f t="shared" si="437"/>
        <v>#N/A</v>
      </c>
      <c r="AJ612" s="85" t="e">
        <f t="shared" si="438"/>
        <v>#N/A</v>
      </c>
      <c r="AK612" s="85" t="e">
        <f t="shared" si="449"/>
        <v>#VALUE!</v>
      </c>
      <c r="AL612" s="85" t="e">
        <f t="shared" si="450"/>
        <v>#VALUE!</v>
      </c>
      <c r="AM612" s="85" t="e">
        <f t="shared" si="451"/>
        <v>#VALUE!</v>
      </c>
      <c r="AN612" s="85" t="e">
        <f t="shared" si="452"/>
        <v>#N/A</v>
      </c>
      <c r="AO612" s="85" t="e">
        <f t="shared" si="439"/>
        <v>#N/A</v>
      </c>
      <c r="AP612" s="85" t="e">
        <f t="shared" si="440"/>
        <v>#N/A</v>
      </c>
      <c r="AQ612" s="85" t="e">
        <f t="shared" si="441"/>
        <v>#N/A</v>
      </c>
      <c r="AR612" s="85" t="e">
        <f t="shared" si="442"/>
        <v>#N/A</v>
      </c>
      <c r="AS612" s="85" t="e">
        <f t="shared" si="443"/>
        <v>#N/A</v>
      </c>
      <c r="AT612" s="85" t="e">
        <f t="shared" si="444"/>
        <v>#N/A</v>
      </c>
      <c r="AU612" s="85" t="e">
        <f t="shared" si="453"/>
        <v>#VALUE!</v>
      </c>
      <c r="AV612" s="85" t="e">
        <f t="shared" si="454"/>
        <v>#VALUE!</v>
      </c>
      <c r="AW612" s="85" t="e">
        <f t="shared" si="455"/>
        <v>#VALUE!</v>
      </c>
      <c r="AX612" s="25" t="e">
        <f t="shared" si="456"/>
        <v>#VALUE!</v>
      </c>
      <c r="AY612" s="25">
        <f t="shared" si="417"/>
        <v>1.0169999999999999</v>
      </c>
      <c r="AZ612" s="55" t="e">
        <f t="shared" si="457"/>
        <v>#DIV/0!</v>
      </c>
    </row>
    <row r="613" spans="3:52">
      <c r="C613" s="4"/>
      <c r="D613" s="4"/>
      <c r="E613" s="4"/>
      <c r="F613" s="4"/>
      <c r="G613" s="55">
        <f t="shared" si="418"/>
        <v>-1.1208741258741391E-2</v>
      </c>
      <c r="H613" s="26"/>
      <c r="I613" s="25">
        <f>'Randament Mammo'!$I$18-4.5</f>
        <v>61.5</v>
      </c>
      <c r="J613" s="26"/>
      <c r="K613" s="25">
        <f t="shared" si="445"/>
        <v>0</v>
      </c>
      <c r="L613" s="25" t="e">
        <f>VLOOKUP(E613,'Tabele aux MGD'!B603:F613,IF(_CTF="Mo/Mo",2,IF(_CTF="Mo/Rh",3,IF(_CTF="Rh/Rh",4,5))),0)</f>
        <v>#N/A</v>
      </c>
      <c r="M613" s="25" t="e">
        <f t="shared" si="419"/>
        <v>#N/A</v>
      </c>
      <c r="N613" s="25" t="e">
        <f t="shared" si="420"/>
        <v>#N/A</v>
      </c>
      <c r="O613" s="25" t="e">
        <f t="shared" si="421"/>
        <v>#N/A</v>
      </c>
      <c r="P613" s="25" t="e">
        <f t="shared" si="422"/>
        <v>#N/A</v>
      </c>
      <c r="Q613" s="25" t="e">
        <f t="shared" si="423"/>
        <v>#N/A</v>
      </c>
      <c r="R613" s="25" t="e">
        <f t="shared" si="424"/>
        <v>#N/A</v>
      </c>
      <c r="S613" s="25" t="e">
        <f t="shared" si="425"/>
        <v>#N/A</v>
      </c>
      <c r="T613" s="25" t="e">
        <f t="shared" si="426"/>
        <v>#N/A</v>
      </c>
      <c r="U613" s="25" t="e">
        <f t="shared" si="446"/>
        <v>#VALUE!</v>
      </c>
      <c r="V613" s="25" t="e">
        <f t="shared" si="447"/>
        <v>#VALUE!</v>
      </c>
      <c r="W613" s="25" t="e">
        <f t="shared" si="448"/>
        <v>#VALUE!</v>
      </c>
      <c r="X613" s="26"/>
      <c r="Y613" s="85" t="e">
        <f t="shared" si="427"/>
        <v>#N/A</v>
      </c>
      <c r="Z613" s="85" t="e">
        <f t="shared" si="428"/>
        <v>#N/A</v>
      </c>
      <c r="AA613" s="85" t="e">
        <f t="shared" si="429"/>
        <v>#N/A</v>
      </c>
      <c r="AB613" s="85" t="e">
        <f t="shared" si="430"/>
        <v>#N/A</v>
      </c>
      <c r="AC613" s="85" t="e">
        <f t="shared" si="431"/>
        <v>#N/A</v>
      </c>
      <c r="AD613" s="85" t="e">
        <f t="shared" si="432"/>
        <v>#N/A</v>
      </c>
      <c r="AE613" s="85" t="e">
        <f t="shared" si="433"/>
        <v>#N/A</v>
      </c>
      <c r="AF613" s="85" t="e">
        <f t="shared" si="434"/>
        <v>#N/A</v>
      </c>
      <c r="AG613" s="85" t="e">
        <f t="shared" si="435"/>
        <v>#N/A</v>
      </c>
      <c r="AH613" s="85" t="e">
        <f t="shared" si="436"/>
        <v>#N/A</v>
      </c>
      <c r="AI613" s="85" t="e">
        <f t="shared" si="437"/>
        <v>#N/A</v>
      </c>
      <c r="AJ613" s="85" t="e">
        <f t="shared" si="438"/>
        <v>#N/A</v>
      </c>
      <c r="AK613" s="85" t="e">
        <f t="shared" si="449"/>
        <v>#VALUE!</v>
      </c>
      <c r="AL613" s="85" t="e">
        <f t="shared" si="450"/>
        <v>#VALUE!</v>
      </c>
      <c r="AM613" s="85" t="e">
        <f t="shared" si="451"/>
        <v>#VALUE!</v>
      </c>
      <c r="AN613" s="85" t="e">
        <f t="shared" si="452"/>
        <v>#N/A</v>
      </c>
      <c r="AO613" s="85" t="e">
        <f t="shared" si="439"/>
        <v>#N/A</v>
      </c>
      <c r="AP613" s="85" t="e">
        <f t="shared" si="440"/>
        <v>#N/A</v>
      </c>
      <c r="AQ613" s="85" t="e">
        <f t="shared" si="441"/>
        <v>#N/A</v>
      </c>
      <c r="AR613" s="85" t="e">
        <f t="shared" si="442"/>
        <v>#N/A</v>
      </c>
      <c r="AS613" s="85" t="e">
        <f t="shared" si="443"/>
        <v>#N/A</v>
      </c>
      <c r="AT613" s="85" t="e">
        <f t="shared" si="444"/>
        <v>#N/A</v>
      </c>
      <c r="AU613" s="85" t="e">
        <f t="shared" si="453"/>
        <v>#VALUE!</v>
      </c>
      <c r="AV613" s="85" t="e">
        <f t="shared" si="454"/>
        <v>#VALUE!</v>
      </c>
      <c r="AW613" s="85" t="e">
        <f t="shared" si="455"/>
        <v>#VALUE!</v>
      </c>
      <c r="AX613" s="25" t="e">
        <f t="shared" si="456"/>
        <v>#VALUE!</v>
      </c>
      <c r="AY613" s="25">
        <f t="shared" si="417"/>
        <v>1.0169999999999999</v>
      </c>
      <c r="AZ613" s="55" t="e">
        <f t="shared" si="457"/>
        <v>#DIV/0!</v>
      </c>
    </row>
    <row r="614" spans="3:52">
      <c r="C614" s="4"/>
      <c r="D614" s="4"/>
      <c r="E614" s="4"/>
      <c r="F614" s="4"/>
      <c r="G614" s="55">
        <f t="shared" si="418"/>
        <v>-1.1208741258741391E-2</v>
      </c>
      <c r="H614" s="26"/>
      <c r="I614" s="25">
        <f>'Randament Mammo'!$I$18-4.5</f>
        <v>61.5</v>
      </c>
      <c r="J614" s="26"/>
      <c r="K614" s="25">
        <f t="shared" si="445"/>
        <v>0</v>
      </c>
      <c r="L614" s="25" t="e">
        <f>VLOOKUP(E614,'Tabele aux MGD'!B604:F614,IF(_CTF="Mo/Mo",2,IF(_CTF="Mo/Rh",3,IF(_CTF="Rh/Rh",4,5))),0)</f>
        <v>#N/A</v>
      </c>
      <c r="M614" s="25" t="e">
        <f t="shared" si="419"/>
        <v>#N/A</v>
      </c>
      <c r="N614" s="25" t="e">
        <f t="shared" si="420"/>
        <v>#N/A</v>
      </c>
      <c r="O614" s="25" t="e">
        <f t="shared" si="421"/>
        <v>#N/A</v>
      </c>
      <c r="P614" s="25" t="e">
        <f t="shared" si="422"/>
        <v>#N/A</v>
      </c>
      <c r="Q614" s="25" t="e">
        <f t="shared" si="423"/>
        <v>#N/A</v>
      </c>
      <c r="R614" s="25" t="e">
        <f t="shared" si="424"/>
        <v>#N/A</v>
      </c>
      <c r="S614" s="25" t="e">
        <f t="shared" si="425"/>
        <v>#N/A</v>
      </c>
      <c r="T614" s="25" t="e">
        <f t="shared" si="426"/>
        <v>#N/A</v>
      </c>
      <c r="U614" s="25" t="e">
        <f t="shared" si="446"/>
        <v>#VALUE!</v>
      </c>
      <c r="V614" s="25" t="e">
        <f t="shared" si="447"/>
        <v>#VALUE!</v>
      </c>
      <c r="W614" s="25" t="e">
        <f t="shared" si="448"/>
        <v>#VALUE!</v>
      </c>
      <c r="X614" s="26"/>
      <c r="Y614" s="85" t="e">
        <f t="shared" si="427"/>
        <v>#N/A</v>
      </c>
      <c r="Z614" s="85" t="e">
        <f t="shared" si="428"/>
        <v>#N/A</v>
      </c>
      <c r="AA614" s="85" t="e">
        <f t="shared" si="429"/>
        <v>#N/A</v>
      </c>
      <c r="AB614" s="85" t="e">
        <f t="shared" si="430"/>
        <v>#N/A</v>
      </c>
      <c r="AC614" s="85" t="e">
        <f t="shared" si="431"/>
        <v>#N/A</v>
      </c>
      <c r="AD614" s="85" t="e">
        <f t="shared" si="432"/>
        <v>#N/A</v>
      </c>
      <c r="AE614" s="85" t="e">
        <f t="shared" si="433"/>
        <v>#N/A</v>
      </c>
      <c r="AF614" s="85" t="e">
        <f t="shared" si="434"/>
        <v>#N/A</v>
      </c>
      <c r="AG614" s="85" t="e">
        <f t="shared" si="435"/>
        <v>#N/A</v>
      </c>
      <c r="AH614" s="85" t="e">
        <f t="shared" si="436"/>
        <v>#N/A</v>
      </c>
      <c r="AI614" s="85" t="e">
        <f t="shared" si="437"/>
        <v>#N/A</v>
      </c>
      <c r="AJ614" s="85" t="e">
        <f t="shared" si="438"/>
        <v>#N/A</v>
      </c>
      <c r="AK614" s="85" t="e">
        <f t="shared" si="449"/>
        <v>#VALUE!</v>
      </c>
      <c r="AL614" s="85" t="e">
        <f t="shared" si="450"/>
        <v>#VALUE!</v>
      </c>
      <c r="AM614" s="85" t="e">
        <f t="shared" si="451"/>
        <v>#VALUE!</v>
      </c>
      <c r="AN614" s="85" t="e">
        <f t="shared" si="452"/>
        <v>#N/A</v>
      </c>
      <c r="AO614" s="85" t="e">
        <f t="shared" si="439"/>
        <v>#N/A</v>
      </c>
      <c r="AP614" s="85" t="e">
        <f t="shared" si="440"/>
        <v>#N/A</v>
      </c>
      <c r="AQ614" s="85" t="e">
        <f t="shared" si="441"/>
        <v>#N/A</v>
      </c>
      <c r="AR614" s="85" t="e">
        <f t="shared" si="442"/>
        <v>#N/A</v>
      </c>
      <c r="AS614" s="85" t="e">
        <f t="shared" si="443"/>
        <v>#N/A</v>
      </c>
      <c r="AT614" s="85" t="e">
        <f t="shared" si="444"/>
        <v>#N/A</v>
      </c>
      <c r="AU614" s="85" t="e">
        <f t="shared" si="453"/>
        <v>#VALUE!</v>
      </c>
      <c r="AV614" s="85" t="e">
        <f t="shared" si="454"/>
        <v>#VALUE!</v>
      </c>
      <c r="AW614" s="85" t="e">
        <f t="shared" si="455"/>
        <v>#VALUE!</v>
      </c>
      <c r="AX614" s="25" t="e">
        <f t="shared" si="456"/>
        <v>#VALUE!</v>
      </c>
      <c r="AY614" s="25">
        <f t="shared" si="417"/>
        <v>1.0169999999999999</v>
      </c>
      <c r="AZ614" s="55" t="e">
        <f t="shared" si="457"/>
        <v>#DIV/0!</v>
      </c>
    </row>
    <row r="615" spans="3:52">
      <c r="C615" s="4"/>
      <c r="D615" s="4"/>
      <c r="E615" s="4"/>
      <c r="F615" s="4"/>
      <c r="G615" s="55">
        <f t="shared" si="418"/>
        <v>-1.1208741258741391E-2</v>
      </c>
      <c r="H615" s="26"/>
      <c r="I615" s="25">
        <f>'Randament Mammo'!$I$18-4.5</f>
        <v>61.5</v>
      </c>
      <c r="J615" s="26"/>
      <c r="K615" s="25">
        <f t="shared" si="445"/>
        <v>0</v>
      </c>
      <c r="L615" s="25" t="e">
        <f>VLOOKUP(E615,'Tabele aux MGD'!B605:F615,IF(_CTF="Mo/Mo",2,IF(_CTF="Mo/Rh",3,IF(_CTF="Rh/Rh",4,5))),0)</f>
        <v>#N/A</v>
      </c>
      <c r="M615" s="25" t="e">
        <f t="shared" si="419"/>
        <v>#N/A</v>
      </c>
      <c r="N615" s="25" t="e">
        <f t="shared" si="420"/>
        <v>#N/A</v>
      </c>
      <c r="O615" s="25" t="e">
        <f t="shared" si="421"/>
        <v>#N/A</v>
      </c>
      <c r="P615" s="25" t="e">
        <f t="shared" si="422"/>
        <v>#N/A</v>
      </c>
      <c r="Q615" s="25" t="e">
        <f t="shared" si="423"/>
        <v>#N/A</v>
      </c>
      <c r="R615" s="25" t="e">
        <f t="shared" si="424"/>
        <v>#N/A</v>
      </c>
      <c r="S615" s="25" t="e">
        <f t="shared" si="425"/>
        <v>#N/A</v>
      </c>
      <c r="T615" s="25" t="e">
        <f t="shared" si="426"/>
        <v>#N/A</v>
      </c>
      <c r="U615" s="25" t="e">
        <f t="shared" si="446"/>
        <v>#VALUE!</v>
      </c>
      <c r="V615" s="25" t="e">
        <f t="shared" si="447"/>
        <v>#VALUE!</v>
      </c>
      <c r="W615" s="25" t="e">
        <f t="shared" si="448"/>
        <v>#VALUE!</v>
      </c>
      <c r="X615" s="26"/>
      <c r="Y615" s="85" t="e">
        <f t="shared" si="427"/>
        <v>#N/A</v>
      </c>
      <c r="Z615" s="85" t="e">
        <f t="shared" si="428"/>
        <v>#N/A</v>
      </c>
      <c r="AA615" s="85" t="e">
        <f t="shared" si="429"/>
        <v>#N/A</v>
      </c>
      <c r="AB615" s="85" t="e">
        <f t="shared" si="430"/>
        <v>#N/A</v>
      </c>
      <c r="AC615" s="85" t="e">
        <f t="shared" si="431"/>
        <v>#N/A</v>
      </c>
      <c r="AD615" s="85" t="e">
        <f t="shared" si="432"/>
        <v>#N/A</v>
      </c>
      <c r="AE615" s="85" t="e">
        <f t="shared" si="433"/>
        <v>#N/A</v>
      </c>
      <c r="AF615" s="85" t="e">
        <f t="shared" si="434"/>
        <v>#N/A</v>
      </c>
      <c r="AG615" s="85" t="e">
        <f t="shared" si="435"/>
        <v>#N/A</v>
      </c>
      <c r="AH615" s="85" t="e">
        <f t="shared" si="436"/>
        <v>#N/A</v>
      </c>
      <c r="AI615" s="85" t="e">
        <f t="shared" si="437"/>
        <v>#N/A</v>
      </c>
      <c r="AJ615" s="85" t="e">
        <f t="shared" si="438"/>
        <v>#N/A</v>
      </c>
      <c r="AK615" s="85" t="e">
        <f t="shared" si="449"/>
        <v>#VALUE!</v>
      </c>
      <c r="AL615" s="85" t="e">
        <f t="shared" si="450"/>
        <v>#VALUE!</v>
      </c>
      <c r="AM615" s="85" t="e">
        <f t="shared" si="451"/>
        <v>#VALUE!</v>
      </c>
      <c r="AN615" s="85" t="e">
        <f t="shared" si="452"/>
        <v>#N/A</v>
      </c>
      <c r="AO615" s="85" t="e">
        <f t="shared" si="439"/>
        <v>#N/A</v>
      </c>
      <c r="AP615" s="85" t="e">
        <f t="shared" si="440"/>
        <v>#N/A</v>
      </c>
      <c r="AQ615" s="85" t="e">
        <f t="shared" si="441"/>
        <v>#N/A</v>
      </c>
      <c r="AR615" s="85" t="e">
        <f t="shared" si="442"/>
        <v>#N/A</v>
      </c>
      <c r="AS615" s="85" t="e">
        <f t="shared" si="443"/>
        <v>#N/A</v>
      </c>
      <c r="AT615" s="85" t="e">
        <f t="shared" si="444"/>
        <v>#N/A</v>
      </c>
      <c r="AU615" s="85" t="e">
        <f t="shared" si="453"/>
        <v>#VALUE!</v>
      </c>
      <c r="AV615" s="85" t="e">
        <f t="shared" si="454"/>
        <v>#VALUE!</v>
      </c>
      <c r="AW615" s="85" t="e">
        <f t="shared" si="455"/>
        <v>#VALUE!</v>
      </c>
      <c r="AX615" s="25" t="e">
        <f t="shared" si="456"/>
        <v>#VALUE!</v>
      </c>
      <c r="AY615" s="25">
        <f t="shared" si="417"/>
        <v>1.0169999999999999</v>
      </c>
      <c r="AZ615" s="55" t="e">
        <f t="shared" si="457"/>
        <v>#DIV/0!</v>
      </c>
    </row>
    <row r="616" spans="3:52">
      <c r="C616" s="4"/>
      <c r="D616" s="4"/>
      <c r="E616" s="4"/>
      <c r="F616" s="4"/>
      <c r="G616" s="55">
        <f t="shared" si="418"/>
        <v>-1.1208741258741391E-2</v>
      </c>
      <c r="H616" s="26"/>
      <c r="I616" s="25">
        <f>'Randament Mammo'!$I$18-4.5</f>
        <v>61.5</v>
      </c>
      <c r="J616" s="26"/>
      <c r="K616" s="25">
        <f t="shared" si="445"/>
        <v>0</v>
      </c>
      <c r="L616" s="25" t="e">
        <f>VLOOKUP(E616,'Tabele aux MGD'!B606:F616,IF(_CTF="Mo/Mo",2,IF(_CTF="Mo/Rh",3,IF(_CTF="Rh/Rh",4,5))),0)</f>
        <v>#N/A</v>
      </c>
      <c r="M616" s="25" t="e">
        <f t="shared" si="419"/>
        <v>#N/A</v>
      </c>
      <c r="N616" s="25" t="e">
        <f t="shared" si="420"/>
        <v>#N/A</v>
      </c>
      <c r="O616" s="25" t="e">
        <f t="shared" si="421"/>
        <v>#N/A</v>
      </c>
      <c r="P616" s="25" t="e">
        <f t="shared" si="422"/>
        <v>#N/A</v>
      </c>
      <c r="Q616" s="25" t="e">
        <f t="shared" si="423"/>
        <v>#N/A</v>
      </c>
      <c r="R616" s="25" t="e">
        <f t="shared" si="424"/>
        <v>#N/A</v>
      </c>
      <c r="S616" s="25" t="e">
        <f t="shared" si="425"/>
        <v>#N/A</v>
      </c>
      <c r="T616" s="25" t="e">
        <f t="shared" si="426"/>
        <v>#N/A</v>
      </c>
      <c r="U616" s="25" t="e">
        <f t="shared" si="446"/>
        <v>#VALUE!</v>
      </c>
      <c r="V616" s="25" t="e">
        <f t="shared" si="447"/>
        <v>#VALUE!</v>
      </c>
      <c r="W616" s="25" t="e">
        <f t="shared" si="448"/>
        <v>#VALUE!</v>
      </c>
      <c r="X616" s="26"/>
      <c r="Y616" s="85" t="e">
        <f t="shared" si="427"/>
        <v>#N/A</v>
      </c>
      <c r="Z616" s="85" t="e">
        <f t="shared" si="428"/>
        <v>#N/A</v>
      </c>
      <c r="AA616" s="85" t="e">
        <f t="shared" si="429"/>
        <v>#N/A</v>
      </c>
      <c r="AB616" s="85" t="e">
        <f t="shared" si="430"/>
        <v>#N/A</v>
      </c>
      <c r="AC616" s="85" t="e">
        <f t="shared" si="431"/>
        <v>#N/A</v>
      </c>
      <c r="AD616" s="85" t="e">
        <f t="shared" si="432"/>
        <v>#N/A</v>
      </c>
      <c r="AE616" s="85" t="e">
        <f t="shared" si="433"/>
        <v>#N/A</v>
      </c>
      <c r="AF616" s="85" t="e">
        <f t="shared" si="434"/>
        <v>#N/A</v>
      </c>
      <c r="AG616" s="85" t="e">
        <f t="shared" si="435"/>
        <v>#N/A</v>
      </c>
      <c r="AH616" s="85" t="e">
        <f t="shared" si="436"/>
        <v>#N/A</v>
      </c>
      <c r="AI616" s="85" t="e">
        <f t="shared" si="437"/>
        <v>#N/A</v>
      </c>
      <c r="AJ616" s="85" t="e">
        <f t="shared" si="438"/>
        <v>#N/A</v>
      </c>
      <c r="AK616" s="85" t="e">
        <f t="shared" si="449"/>
        <v>#VALUE!</v>
      </c>
      <c r="AL616" s="85" t="e">
        <f t="shared" si="450"/>
        <v>#VALUE!</v>
      </c>
      <c r="AM616" s="85" t="e">
        <f t="shared" si="451"/>
        <v>#VALUE!</v>
      </c>
      <c r="AN616" s="85" t="e">
        <f t="shared" si="452"/>
        <v>#N/A</v>
      </c>
      <c r="AO616" s="85" t="e">
        <f t="shared" si="439"/>
        <v>#N/A</v>
      </c>
      <c r="AP616" s="85" t="e">
        <f t="shared" si="440"/>
        <v>#N/A</v>
      </c>
      <c r="AQ616" s="85" t="e">
        <f t="shared" si="441"/>
        <v>#N/A</v>
      </c>
      <c r="AR616" s="85" t="e">
        <f t="shared" si="442"/>
        <v>#N/A</v>
      </c>
      <c r="AS616" s="85" t="e">
        <f t="shared" si="443"/>
        <v>#N/A</v>
      </c>
      <c r="AT616" s="85" t="e">
        <f t="shared" si="444"/>
        <v>#N/A</v>
      </c>
      <c r="AU616" s="85" t="e">
        <f t="shared" si="453"/>
        <v>#VALUE!</v>
      </c>
      <c r="AV616" s="85" t="e">
        <f t="shared" si="454"/>
        <v>#VALUE!</v>
      </c>
      <c r="AW616" s="85" t="e">
        <f t="shared" si="455"/>
        <v>#VALUE!</v>
      </c>
      <c r="AX616" s="25" t="e">
        <f t="shared" si="456"/>
        <v>#VALUE!</v>
      </c>
      <c r="AY616" s="25">
        <f t="shared" si="417"/>
        <v>1.0169999999999999</v>
      </c>
      <c r="AZ616" s="55" t="e">
        <f t="shared" si="457"/>
        <v>#DIV/0!</v>
      </c>
    </row>
    <row r="617" spans="3:52">
      <c r="C617" s="4"/>
      <c r="D617" s="4"/>
      <c r="E617" s="4"/>
      <c r="F617" s="4"/>
      <c r="G617" s="55">
        <f t="shared" si="418"/>
        <v>-1.1208741258741391E-2</v>
      </c>
      <c r="H617" s="26"/>
      <c r="I617" s="25">
        <f>'Randament Mammo'!$I$18-4.5</f>
        <v>61.5</v>
      </c>
      <c r="J617" s="26"/>
      <c r="K617" s="25">
        <f t="shared" si="445"/>
        <v>0</v>
      </c>
      <c r="L617" s="25" t="e">
        <f>VLOOKUP(E617,'Tabele aux MGD'!B607:F617,IF(_CTF="Mo/Mo",2,IF(_CTF="Mo/Rh",3,IF(_CTF="Rh/Rh",4,5))),0)</f>
        <v>#N/A</v>
      </c>
      <c r="M617" s="25" t="e">
        <f t="shared" si="419"/>
        <v>#N/A</v>
      </c>
      <c r="N617" s="25" t="e">
        <f t="shared" si="420"/>
        <v>#N/A</v>
      </c>
      <c r="O617" s="25" t="e">
        <f t="shared" si="421"/>
        <v>#N/A</v>
      </c>
      <c r="P617" s="25" t="e">
        <f t="shared" si="422"/>
        <v>#N/A</v>
      </c>
      <c r="Q617" s="25" t="e">
        <f t="shared" si="423"/>
        <v>#N/A</v>
      </c>
      <c r="R617" s="25" t="e">
        <f t="shared" si="424"/>
        <v>#N/A</v>
      </c>
      <c r="S617" s="25" t="e">
        <f t="shared" si="425"/>
        <v>#N/A</v>
      </c>
      <c r="T617" s="25" t="e">
        <f t="shared" si="426"/>
        <v>#N/A</v>
      </c>
      <c r="U617" s="25" t="e">
        <f t="shared" si="446"/>
        <v>#VALUE!</v>
      </c>
      <c r="V617" s="25" t="e">
        <f t="shared" si="447"/>
        <v>#VALUE!</v>
      </c>
      <c r="W617" s="25" t="e">
        <f t="shared" si="448"/>
        <v>#VALUE!</v>
      </c>
      <c r="X617" s="26"/>
      <c r="Y617" s="85" t="e">
        <f t="shared" si="427"/>
        <v>#N/A</v>
      </c>
      <c r="Z617" s="85" t="e">
        <f t="shared" si="428"/>
        <v>#N/A</v>
      </c>
      <c r="AA617" s="85" t="e">
        <f t="shared" si="429"/>
        <v>#N/A</v>
      </c>
      <c r="AB617" s="85" t="e">
        <f t="shared" si="430"/>
        <v>#N/A</v>
      </c>
      <c r="AC617" s="85" t="e">
        <f t="shared" si="431"/>
        <v>#N/A</v>
      </c>
      <c r="AD617" s="85" t="e">
        <f t="shared" si="432"/>
        <v>#N/A</v>
      </c>
      <c r="AE617" s="85" t="e">
        <f t="shared" si="433"/>
        <v>#N/A</v>
      </c>
      <c r="AF617" s="85" t="e">
        <f t="shared" si="434"/>
        <v>#N/A</v>
      </c>
      <c r="AG617" s="85" t="e">
        <f t="shared" si="435"/>
        <v>#N/A</v>
      </c>
      <c r="AH617" s="85" t="e">
        <f t="shared" si="436"/>
        <v>#N/A</v>
      </c>
      <c r="AI617" s="85" t="e">
        <f t="shared" si="437"/>
        <v>#N/A</v>
      </c>
      <c r="AJ617" s="85" t="e">
        <f t="shared" si="438"/>
        <v>#N/A</v>
      </c>
      <c r="AK617" s="85" t="e">
        <f t="shared" si="449"/>
        <v>#VALUE!</v>
      </c>
      <c r="AL617" s="85" t="e">
        <f t="shared" si="450"/>
        <v>#VALUE!</v>
      </c>
      <c r="AM617" s="85" t="e">
        <f t="shared" si="451"/>
        <v>#VALUE!</v>
      </c>
      <c r="AN617" s="85" t="e">
        <f t="shared" si="452"/>
        <v>#N/A</v>
      </c>
      <c r="AO617" s="85" t="e">
        <f t="shared" si="439"/>
        <v>#N/A</v>
      </c>
      <c r="AP617" s="85" t="e">
        <f t="shared" si="440"/>
        <v>#N/A</v>
      </c>
      <c r="AQ617" s="85" t="e">
        <f t="shared" si="441"/>
        <v>#N/A</v>
      </c>
      <c r="AR617" s="85" t="e">
        <f t="shared" si="442"/>
        <v>#N/A</v>
      </c>
      <c r="AS617" s="85" t="e">
        <f t="shared" si="443"/>
        <v>#N/A</v>
      </c>
      <c r="AT617" s="85" t="e">
        <f t="shared" si="444"/>
        <v>#N/A</v>
      </c>
      <c r="AU617" s="85" t="e">
        <f t="shared" si="453"/>
        <v>#VALUE!</v>
      </c>
      <c r="AV617" s="85" t="e">
        <f t="shared" si="454"/>
        <v>#VALUE!</v>
      </c>
      <c r="AW617" s="85" t="e">
        <f t="shared" si="455"/>
        <v>#VALUE!</v>
      </c>
      <c r="AX617" s="25" t="e">
        <f t="shared" si="456"/>
        <v>#VALUE!</v>
      </c>
      <c r="AY617" s="25">
        <f t="shared" si="417"/>
        <v>1.0169999999999999</v>
      </c>
      <c r="AZ617" s="55" t="e">
        <f t="shared" si="457"/>
        <v>#DIV/0!</v>
      </c>
    </row>
    <row r="618" spans="3:52">
      <c r="C618" s="4"/>
      <c r="D618" s="4"/>
      <c r="E618" s="4"/>
      <c r="F618" s="4"/>
      <c r="G618" s="55">
        <f t="shared" si="418"/>
        <v>-1.1208741258741391E-2</v>
      </c>
      <c r="H618" s="26"/>
      <c r="I618" s="25">
        <f>'Randament Mammo'!$I$18-4.5</f>
        <v>61.5</v>
      </c>
      <c r="J618" s="26"/>
      <c r="K618" s="25">
        <f t="shared" si="445"/>
        <v>0</v>
      </c>
      <c r="L618" s="25" t="e">
        <f>VLOOKUP(E618,'Tabele aux MGD'!B608:F618,IF(_CTF="Mo/Mo",2,IF(_CTF="Mo/Rh",3,IF(_CTF="Rh/Rh",4,5))),0)</f>
        <v>#N/A</v>
      </c>
      <c r="M618" s="25" t="e">
        <f t="shared" si="419"/>
        <v>#N/A</v>
      </c>
      <c r="N618" s="25" t="e">
        <f t="shared" si="420"/>
        <v>#N/A</v>
      </c>
      <c r="O618" s="25" t="e">
        <f t="shared" si="421"/>
        <v>#N/A</v>
      </c>
      <c r="P618" s="25" t="e">
        <f t="shared" si="422"/>
        <v>#N/A</v>
      </c>
      <c r="Q618" s="25" t="e">
        <f t="shared" si="423"/>
        <v>#N/A</v>
      </c>
      <c r="R618" s="25" t="e">
        <f t="shared" si="424"/>
        <v>#N/A</v>
      </c>
      <c r="S618" s="25" t="e">
        <f t="shared" si="425"/>
        <v>#N/A</v>
      </c>
      <c r="T618" s="25" t="e">
        <f t="shared" si="426"/>
        <v>#N/A</v>
      </c>
      <c r="U618" s="25" t="e">
        <f t="shared" si="446"/>
        <v>#VALUE!</v>
      </c>
      <c r="V618" s="25" t="e">
        <f t="shared" si="447"/>
        <v>#VALUE!</v>
      </c>
      <c r="W618" s="25" t="e">
        <f t="shared" si="448"/>
        <v>#VALUE!</v>
      </c>
      <c r="X618" s="26"/>
      <c r="Y618" s="85" t="e">
        <f t="shared" si="427"/>
        <v>#N/A</v>
      </c>
      <c r="Z618" s="85" t="e">
        <f t="shared" si="428"/>
        <v>#N/A</v>
      </c>
      <c r="AA618" s="85" t="e">
        <f t="shared" si="429"/>
        <v>#N/A</v>
      </c>
      <c r="AB618" s="85" t="e">
        <f t="shared" si="430"/>
        <v>#N/A</v>
      </c>
      <c r="AC618" s="85" t="e">
        <f t="shared" si="431"/>
        <v>#N/A</v>
      </c>
      <c r="AD618" s="85" t="e">
        <f t="shared" si="432"/>
        <v>#N/A</v>
      </c>
      <c r="AE618" s="85" t="e">
        <f t="shared" si="433"/>
        <v>#N/A</v>
      </c>
      <c r="AF618" s="85" t="e">
        <f t="shared" si="434"/>
        <v>#N/A</v>
      </c>
      <c r="AG618" s="85" t="e">
        <f t="shared" si="435"/>
        <v>#N/A</v>
      </c>
      <c r="AH618" s="85" t="e">
        <f t="shared" si="436"/>
        <v>#N/A</v>
      </c>
      <c r="AI618" s="85" t="e">
        <f t="shared" si="437"/>
        <v>#N/A</v>
      </c>
      <c r="AJ618" s="85" t="e">
        <f t="shared" si="438"/>
        <v>#N/A</v>
      </c>
      <c r="AK618" s="85" t="e">
        <f t="shared" si="449"/>
        <v>#VALUE!</v>
      </c>
      <c r="AL618" s="85" t="e">
        <f t="shared" si="450"/>
        <v>#VALUE!</v>
      </c>
      <c r="AM618" s="85" t="e">
        <f t="shared" si="451"/>
        <v>#VALUE!</v>
      </c>
      <c r="AN618" s="85" t="e">
        <f t="shared" si="452"/>
        <v>#N/A</v>
      </c>
      <c r="AO618" s="85" t="e">
        <f t="shared" si="439"/>
        <v>#N/A</v>
      </c>
      <c r="AP618" s="85" t="e">
        <f t="shared" si="440"/>
        <v>#N/A</v>
      </c>
      <c r="AQ618" s="85" t="e">
        <f t="shared" si="441"/>
        <v>#N/A</v>
      </c>
      <c r="AR618" s="85" t="e">
        <f t="shared" si="442"/>
        <v>#N/A</v>
      </c>
      <c r="AS618" s="85" t="e">
        <f t="shared" si="443"/>
        <v>#N/A</v>
      </c>
      <c r="AT618" s="85" t="e">
        <f t="shared" si="444"/>
        <v>#N/A</v>
      </c>
      <c r="AU618" s="85" t="e">
        <f t="shared" si="453"/>
        <v>#VALUE!</v>
      </c>
      <c r="AV618" s="85" t="e">
        <f t="shared" si="454"/>
        <v>#VALUE!</v>
      </c>
      <c r="AW618" s="85" t="e">
        <f t="shared" si="455"/>
        <v>#VALUE!</v>
      </c>
      <c r="AX618" s="25" t="e">
        <f t="shared" si="456"/>
        <v>#VALUE!</v>
      </c>
      <c r="AY618" s="25">
        <f t="shared" si="417"/>
        <v>1.0169999999999999</v>
      </c>
      <c r="AZ618" s="55" t="e">
        <f t="shared" si="457"/>
        <v>#DIV/0!</v>
      </c>
    </row>
    <row r="619" spans="3:52">
      <c r="C619" s="4"/>
      <c r="D619" s="4"/>
      <c r="E619" s="4"/>
      <c r="F619" s="4"/>
      <c r="G619" s="55">
        <f t="shared" si="418"/>
        <v>-1.1208741258741391E-2</v>
      </c>
      <c r="H619" s="26"/>
      <c r="I619" s="25">
        <f>'Randament Mammo'!$I$18-4.5</f>
        <v>61.5</v>
      </c>
      <c r="J619" s="26"/>
      <c r="K619" s="25">
        <f t="shared" si="445"/>
        <v>0</v>
      </c>
      <c r="L619" s="25" t="e">
        <f>VLOOKUP(E619,'Tabele aux MGD'!B609:F619,IF(_CTF="Mo/Mo",2,IF(_CTF="Mo/Rh",3,IF(_CTF="Rh/Rh",4,5))),0)</f>
        <v>#N/A</v>
      </c>
      <c r="M619" s="25" t="e">
        <f t="shared" si="419"/>
        <v>#N/A</v>
      </c>
      <c r="N619" s="25" t="e">
        <f t="shared" si="420"/>
        <v>#N/A</v>
      </c>
      <c r="O619" s="25" t="e">
        <f t="shared" si="421"/>
        <v>#N/A</v>
      </c>
      <c r="P619" s="25" t="e">
        <f t="shared" si="422"/>
        <v>#N/A</v>
      </c>
      <c r="Q619" s="25" t="e">
        <f t="shared" si="423"/>
        <v>#N/A</v>
      </c>
      <c r="R619" s="25" t="e">
        <f t="shared" si="424"/>
        <v>#N/A</v>
      </c>
      <c r="S619" s="25" t="e">
        <f t="shared" si="425"/>
        <v>#N/A</v>
      </c>
      <c r="T619" s="25" t="e">
        <f t="shared" si="426"/>
        <v>#N/A</v>
      </c>
      <c r="U619" s="25" t="e">
        <f t="shared" si="446"/>
        <v>#VALUE!</v>
      </c>
      <c r="V619" s="25" t="e">
        <f t="shared" si="447"/>
        <v>#VALUE!</v>
      </c>
      <c r="W619" s="25" t="e">
        <f t="shared" si="448"/>
        <v>#VALUE!</v>
      </c>
      <c r="X619" s="26"/>
      <c r="Y619" s="85" t="e">
        <f t="shared" si="427"/>
        <v>#N/A</v>
      </c>
      <c r="Z619" s="85" t="e">
        <f t="shared" si="428"/>
        <v>#N/A</v>
      </c>
      <c r="AA619" s="85" t="e">
        <f t="shared" si="429"/>
        <v>#N/A</v>
      </c>
      <c r="AB619" s="85" t="e">
        <f t="shared" si="430"/>
        <v>#N/A</v>
      </c>
      <c r="AC619" s="85" t="e">
        <f t="shared" si="431"/>
        <v>#N/A</v>
      </c>
      <c r="AD619" s="85" t="e">
        <f t="shared" si="432"/>
        <v>#N/A</v>
      </c>
      <c r="AE619" s="85" t="e">
        <f t="shared" si="433"/>
        <v>#N/A</v>
      </c>
      <c r="AF619" s="85" t="e">
        <f t="shared" si="434"/>
        <v>#N/A</v>
      </c>
      <c r="AG619" s="85" t="e">
        <f t="shared" si="435"/>
        <v>#N/A</v>
      </c>
      <c r="AH619" s="85" t="e">
        <f t="shared" si="436"/>
        <v>#N/A</v>
      </c>
      <c r="AI619" s="85" t="e">
        <f t="shared" si="437"/>
        <v>#N/A</v>
      </c>
      <c r="AJ619" s="85" t="e">
        <f t="shared" si="438"/>
        <v>#N/A</v>
      </c>
      <c r="AK619" s="85" t="e">
        <f t="shared" si="449"/>
        <v>#VALUE!</v>
      </c>
      <c r="AL619" s="85" t="e">
        <f t="shared" si="450"/>
        <v>#VALUE!</v>
      </c>
      <c r="AM619" s="85" t="e">
        <f t="shared" si="451"/>
        <v>#VALUE!</v>
      </c>
      <c r="AN619" s="85" t="e">
        <f t="shared" si="452"/>
        <v>#N/A</v>
      </c>
      <c r="AO619" s="85" t="e">
        <f t="shared" si="439"/>
        <v>#N/A</v>
      </c>
      <c r="AP619" s="85" t="e">
        <f t="shared" si="440"/>
        <v>#N/A</v>
      </c>
      <c r="AQ619" s="85" t="e">
        <f t="shared" si="441"/>
        <v>#N/A</v>
      </c>
      <c r="AR619" s="85" t="e">
        <f t="shared" si="442"/>
        <v>#N/A</v>
      </c>
      <c r="AS619" s="85" t="e">
        <f t="shared" si="443"/>
        <v>#N/A</v>
      </c>
      <c r="AT619" s="85" t="e">
        <f t="shared" si="444"/>
        <v>#N/A</v>
      </c>
      <c r="AU619" s="85" t="e">
        <f t="shared" si="453"/>
        <v>#VALUE!</v>
      </c>
      <c r="AV619" s="85" t="e">
        <f t="shared" si="454"/>
        <v>#VALUE!</v>
      </c>
      <c r="AW619" s="85" t="e">
        <f t="shared" si="455"/>
        <v>#VALUE!</v>
      </c>
      <c r="AX619" s="25" t="e">
        <f t="shared" si="456"/>
        <v>#VALUE!</v>
      </c>
      <c r="AY619" s="25">
        <f t="shared" si="417"/>
        <v>1.0169999999999999</v>
      </c>
      <c r="AZ619" s="55" t="e">
        <f t="shared" si="457"/>
        <v>#DIV/0!</v>
      </c>
    </row>
    <row r="620" spans="3:52">
      <c r="C620" s="4"/>
      <c r="D620" s="4"/>
      <c r="E620" s="4"/>
      <c r="F620" s="4"/>
      <c r="G620" s="55">
        <f t="shared" si="418"/>
        <v>-1.1208741258741391E-2</v>
      </c>
      <c r="H620" s="26"/>
      <c r="I620" s="25">
        <f>'Randament Mammo'!$I$18-4.5</f>
        <v>61.5</v>
      </c>
      <c r="J620" s="26"/>
      <c r="K620" s="25">
        <f t="shared" si="445"/>
        <v>0</v>
      </c>
      <c r="L620" s="25" t="e">
        <f>VLOOKUP(E620,'Tabele aux MGD'!B610:F620,IF(_CTF="Mo/Mo",2,IF(_CTF="Mo/Rh",3,IF(_CTF="Rh/Rh",4,5))),0)</f>
        <v>#N/A</v>
      </c>
      <c r="M620" s="25" t="e">
        <f t="shared" si="419"/>
        <v>#N/A</v>
      </c>
      <c r="N620" s="25" t="e">
        <f t="shared" si="420"/>
        <v>#N/A</v>
      </c>
      <c r="O620" s="25" t="e">
        <f t="shared" si="421"/>
        <v>#N/A</v>
      </c>
      <c r="P620" s="25" t="e">
        <f t="shared" si="422"/>
        <v>#N/A</v>
      </c>
      <c r="Q620" s="25" t="e">
        <f t="shared" si="423"/>
        <v>#N/A</v>
      </c>
      <c r="R620" s="25" t="e">
        <f t="shared" si="424"/>
        <v>#N/A</v>
      </c>
      <c r="S620" s="25" t="e">
        <f t="shared" si="425"/>
        <v>#N/A</v>
      </c>
      <c r="T620" s="25" t="e">
        <f t="shared" si="426"/>
        <v>#N/A</v>
      </c>
      <c r="U620" s="25" t="e">
        <f t="shared" si="446"/>
        <v>#VALUE!</v>
      </c>
      <c r="V620" s="25" t="e">
        <f t="shared" si="447"/>
        <v>#VALUE!</v>
      </c>
      <c r="W620" s="25" t="e">
        <f t="shared" si="448"/>
        <v>#VALUE!</v>
      </c>
      <c r="X620" s="26"/>
      <c r="Y620" s="85" t="e">
        <f t="shared" si="427"/>
        <v>#N/A</v>
      </c>
      <c r="Z620" s="85" t="e">
        <f t="shared" si="428"/>
        <v>#N/A</v>
      </c>
      <c r="AA620" s="85" t="e">
        <f t="shared" si="429"/>
        <v>#N/A</v>
      </c>
      <c r="AB620" s="85" t="e">
        <f t="shared" si="430"/>
        <v>#N/A</v>
      </c>
      <c r="AC620" s="85" t="e">
        <f t="shared" si="431"/>
        <v>#N/A</v>
      </c>
      <c r="AD620" s="85" t="e">
        <f t="shared" si="432"/>
        <v>#N/A</v>
      </c>
      <c r="AE620" s="85" t="e">
        <f t="shared" si="433"/>
        <v>#N/A</v>
      </c>
      <c r="AF620" s="85" t="e">
        <f t="shared" si="434"/>
        <v>#N/A</v>
      </c>
      <c r="AG620" s="85" t="e">
        <f t="shared" si="435"/>
        <v>#N/A</v>
      </c>
      <c r="AH620" s="85" t="e">
        <f t="shared" si="436"/>
        <v>#N/A</v>
      </c>
      <c r="AI620" s="85" t="e">
        <f t="shared" si="437"/>
        <v>#N/A</v>
      </c>
      <c r="AJ620" s="85" t="e">
        <f t="shared" si="438"/>
        <v>#N/A</v>
      </c>
      <c r="AK620" s="85" t="e">
        <f t="shared" si="449"/>
        <v>#VALUE!</v>
      </c>
      <c r="AL620" s="85" t="e">
        <f t="shared" si="450"/>
        <v>#VALUE!</v>
      </c>
      <c r="AM620" s="85" t="e">
        <f t="shared" si="451"/>
        <v>#VALUE!</v>
      </c>
      <c r="AN620" s="85" t="e">
        <f t="shared" si="452"/>
        <v>#N/A</v>
      </c>
      <c r="AO620" s="85" t="e">
        <f t="shared" si="439"/>
        <v>#N/A</v>
      </c>
      <c r="AP620" s="85" t="e">
        <f t="shared" si="440"/>
        <v>#N/A</v>
      </c>
      <c r="AQ620" s="85" t="e">
        <f t="shared" si="441"/>
        <v>#N/A</v>
      </c>
      <c r="AR620" s="85" t="e">
        <f t="shared" si="442"/>
        <v>#N/A</v>
      </c>
      <c r="AS620" s="85" t="e">
        <f t="shared" si="443"/>
        <v>#N/A</v>
      </c>
      <c r="AT620" s="85" t="e">
        <f t="shared" si="444"/>
        <v>#N/A</v>
      </c>
      <c r="AU620" s="85" t="e">
        <f t="shared" si="453"/>
        <v>#VALUE!</v>
      </c>
      <c r="AV620" s="85" t="e">
        <f t="shared" si="454"/>
        <v>#VALUE!</v>
      </c>
      <c r="AW620" s="85" t="e">
        <f t="shared" si="455"/>
        <v>#VALUE!</v>
      </c>
      <c r="AX620" s="25" t="e">
        <f t="shared" si="456"/>
        <v>#VALUE!</v>
      </c>
      <c r="AY620" s="25">
        <f t="shared" si="417"/>
        <v>1.0169999999999999</v>
      </c>
      <c r="AZ620" s="55" t="e">
        <f t="shared" si="457"/>
        <v>#DIV/0!</v>
      </c>
    </row>
    <row r="621" spans="3:52">
      <c r="C621" s="4"/>
      <c r="D621" s="4"/>
      <c r="E621" s="4"/>
      <c r="F621" s="4"/>
      <c r="G621" s="55">
        <f t="shared" si="418"/>
        <v>-1.1208741258741391E-2</v>
      </c>
      <c r="H621" s="26"/>
      <c r="I621" s="25">
        <f>'Randament Mammo'!$I$18-4.5</f>
        <v>61.5</v>
      </c>
      <c r="J621" s="26"/>
      <c r="K621" s="25">
        <f t="shared" si="445"/>
        <v>0</v>
      </c>
      <c r="L621" s="25" t="e">
        <f>VLOOKUP(E621,'Tabele aux MGD'!B611:F621,IF(_CTF="Mo/Mo",2,IF(_CTF="Mo/Rh",3,IF(_CTF="Rh/Rh",4,5))),0)</f>
        <v>#N/A</v>
      </c>
      <c r="M621" s="25" t="e">
        <f t="shared" si="419"/>
        <v>#N/A</v>
      </c>
      <c r="N621" s="25" t="e">
        <f t="shared" si="420"/>
        <v>#N/A</v>
      </c>
      <c r="O621" s="25" t="e">
        <f t="shared" si="421"/>
        <v>#N/A</v>
      </c>
      <c r="P621" s="25" t="e">
        <f t="shared" si="422"/>
        <v>#N/A</v>
      </c>
      <c r="Q621" s="25" t="e">
        <f t="shared" si="423"/>
        <v>#N/A</v>
      </c>
      <c r="R621" s="25" t="e">
        <f t="shared" si="424"/>
        <v>#N/A</v>
      </c>
      <c r="S621" s="25" t="e">
        <f t="shared" si="425"/>
        <v>#N/A</v>
      </c>
      <c r="T621" s="25" t="e">
        <f t="shared" si="426"/>
        <v>#N/A</v>
      </c>
      <c r="U621" s="25" t="e">
        <f t="shared" si="446"/>
        <v>#VALUE!</v>
      </c>
      <c r="V621" s="25" t="e">
        <f t="shared" si="447"/>
        <v>#VALUE!</v>
      </c>
      <c r="W621" s="25" t="e">
        <f t="shared" si="448"/>
        <v>#VALUE!</v>
      </c>
      <c r="X621" s="26"/>
      <c r="Y621" s="85" t="e">
        <f t="shared" si="427"/>
        <v>#N/A</v>
      </c>
      <c r="Z621" s="85" t="e">
        <f t="shared" si="428"/>
        <v>#N/A</v>
      </c>
      <c r="AA621" s="85" t="e">
        <f t="shared" si="429"/>
        <v>#N/A</v>
      </c>
      <c r="AB621" s="85" t="e">
        <f t="shared" si="430"/>
        <v>#N/A</v>
      </c>
      <c r="AC621" s="85" t="e">
        <f t="shared" si="431"/>
        <v>#N/A</v>
      </c>
      <c r="AD621" s="85" t="e">
        <f t="shared" si="432"/>
        <v>#N/A</v>
      </c>
      <c r="AE621" s="85" t="e">
        <f t="shared" si="433"/>
        <v>#N/A</v>
      </c>
      <c r="AF621" s="85" t="e">
        <f t="shared" si="434"/>
        <v>#N/A</v>
      </c>
      <c r="AG621" s="85" t="e">
        <f t="shared" si="435"/>
        <v>#N/A</v>
      </c>
      <c r="AH621" s="85" t="e">
        <f t="shared" si="436"/>
        <v>#N/A</v>
      </c>
      <c r="AI621" s="85" t="e">
        <f t="shared" si="437"/>
        <v>#N/A</v>
      </c>
      <c r="AJ621" s="85" t="e">
        <f t="shared" si="438"/>
        <v>#N/A</v>
      </c>
      <c r="AK621" s="85" t="e">
        <f t="shared" si="449"/>
        <v>#VALUE!</v>
      </c>
      <c r="AL621" s="85" t="e">
        <f t="shared" si="450"/>
        <v>#VALUE!</v>
      </c>
      <c r="AM621" s="85" t="e">
        <f t="shared" si="451"/>
        <v>#VALUE!</v>
      </c>
      <c r="AN621" s="85" t="e">
        <f t="shared" si="452"/>
        <v>#N/A</v>
      </c>
      <c r="AO621" s="85" t="e">
        <f t="shared" si="439"/>
        <v>#N/A</v>
      </c>
      <c r="AP621" s="85" t="e">
        <f t="shared" si="440"/>
        <v>#N/A</v>
      </c>
      <c r="AQ621" s="85" t="e">
        <f t="shared" si="441"/>
        <v>#N/A</v>
      </c>
      <c r="AR621" s="85" t="e">
        <f t="shared" si="442"/>
        <v>#N/A</v>
      </c>
      <c r="AS621" s="85" t="e">
        <f t="shared" si="443"/>
        <v>#N/A</v>
      </c>
      <c r="AT621" s="85" t="e">
        <f t="shared" si="444"/>
        <v>#N/A</v>
      </c>
      <c r="AU621" s="85" t="e">
        <f t="shared" si="453"/>
        <v>#VALUE!</v>
      </c>
      <c r="AV621" s="85" t="e">
        <f t="shared" si="454"/>
        <v>#VALUE!</v>
      </c>
      <c r="AW621" s="85" t="e">
        <f t="shared" si="455"/>
        <v>#VALUE!</v>
      </c>
      <c r="AX621" s="25" t="e">
        <f t="shared" si="456"/>
        <v>#VALUE!</v>
      </c>
      <c r="AY621" s="25">
        <f t="shared" si="417"/>
        <v>1.0169999999999999</v>
      </c>
      <c r="AZ621" s="55" t="e">
        <f t="shared" si="457"/>
        <v>#DIV/0!</v>
      </c>
    </row>
    <row r="622" spans="3:52">
      <c r="C622" s="4"/>
      <c r="D622" s="4"/>
      <c r="E622" s="4"/>
      <c r="F622" s="4"/>
      <c r="G622" s="55">
        <f t="shared" si="418"/>
        <v>-1.1208741258741391E-2</v>
      </c>
      <c r="H622" s="26"/>
      <c r="I622" s="25">
        <f>'Randament Mammo'!$I$18-4.5</f>
        <v>61.5</v>
      </c>
      <c r="J622" s="26"/>
      <c r="K622" s="25">
        <f t="shared" si="445"/>
        <v>0</v>
      </c>
      <c r="L622" s="25" t="e">
        <f>VLOOKUP(E622,'Tabele aux MGD'!B612:F622,IF(_CTF="Mo/Mo",2,IF(_CTF="Mo/Rh",3,IF(_CTF="Rh/Rh",4,5))),0)</f>
        <v>#N/A</v>
      </c>
      <c r="M622" s="25" t="e">
        <f t="shared" si="419"/>
        <v>#N/A</v>
      </c>
      <c r="N622" s="25" t="e">
        <f t="shared" si="420"/>
        <v>#N/A</v>
      </c>
      <c r="O622" s="25" t="e">
        <f t="shared" si="421"/>
        <v>#N/A</v>
      </c>
      <c r="P622" s="25" t="e">
        <f t="shared" si="422"/>
        <v>#N/A</v>
      </c>
      <c r="Q622" s="25" t="e">
        <f t="shared" si="423"/>
        <v>#N/A</v>
      </c>
      <c r="R622" s="25" t="e">
        <f t="shared" si="424"/>
        <v>#N/A</v>
      </c>
      <c r="S622" s="25" t="e">
        <f t="shared" si="425"/>
        <v>#N/A</v>
      </c>
      <c r="T622" s="25" t="e">
        <f t="shared" si="426"/>
        <v>#N/A</v>
      </c>
      <c r="U622" s="25" t="e">
        <f t="shared" si="446"/>
        <v>#VALUE!</v>
      </c>
      <c r="V622" s="25" t="e">
        <f t="shared" si="447"/>
        <v>#VALUE!</v>
      </c>
      <c r="W622" s="25" t="e">
        <f t="shared" si="448"/>
        <v>#VALUE!</v>
      </c>
      <c r="X622" s="26"/>
      <c r="Y622" s="85" t="e">
        <f t="shared" si="427"/>
        <v>#N/A</v>
      </c>
      <c r="Z622" s="85" t="e">
        <f t="shared" si="428"/>
        <v>#N/A</v>
      </c>
      <c r="AA622" s="85" t="e">
        <f t="shared" si="429"/>
        <v>#N/A</v>
      </c>
      <c r="AB622" s="85" t="e">
        <f t="shared" si="430"/>
        <v>#N/A</v>
      </c>
      <c r="AC622" s="85" t="e">
        <f t="shared" si="431"/>
        <v>#N/A</v>
      </c>
      <c r="AD622" s="85" t="e">
        <f t="shared" si="432"/>
        <v>#N/A</v>
      </c>
      <c r="AE622" s="85" t="e">
        <f t="shared" si="433"/>
        <v>#N/A</v>
      </c>
      <c r="AF622" s="85" t="e">
        <f t="shared" si="434"/>
        <v>#N/A</v>
      </c>
      <c r="AG622" s="85" t="e">
        <f t="shared" si="435"/>
        <v>#N/A</v>
      </c>
      <c r="AH622" s="85" t="e">
        <f t="shared" si="436"/>
        <v>#N/A</v>
      </c>
      <c r="AI622" s="85" t="e">
        <f t="shared" si="437"/>
        <v>#N/A</v>
      </c>
      <c r="AJ622" s="85" t="e">
        <f t="shared" si="438"/>
        <v>#N/A</v>
      </c>
      <c r="AK622" s="85" t="e">
        <f t="shared" si="449"/>
        <v>#VALUE!</v>
      </c>
      <c r="AL622" s="85" t="e">
        <f t="shared" si="450"/>
        <v>#VALUE!</v>
      </c>
      <c r="AM622" s="85" t="e">
        <f t="shared" si="451"/>
        <v>#VALUE!</v>
      </c>
      <c r="AN622" s="85" t="e">
        <f t="shared" si="452"/>
        <v>#N/A</v>
      </c>
      <c r="AO622" s="85" t="e">
        <f t="shared" si="439"/>
        <v>#N/A</v>
      </c>
      <c r="AP622" s="85" t="e">
        <f t="shared" si="440"/>
        <v>#N/A</v>
      </c>
      <c r="AQ622" s="85" t="e">
        <f t="shared" si="441"/>
        <v>#N/A</v>
      </c>
      <c r="AR622" s="85" t="e">
        <f t="shared" si="442"/>
        <v>#N/A</v>
      </c>
      <c r="AS622" s="85" t="e">
        <f t="shared" si="443"/>
        <v>#N/A</v>
      </c>
      <c r="AT622" s="85" t="e">
        <f t="shared" si="444"/>
        <v>#N/A</v>
      </c>
      <c r="AU622" s="85" t="e">
        <f t="shared" si="453"/>
        <v>#VALUE!</v>
      </c>
      <c r="AV622" s="85" t="e">
        <f t="shared" si="454"/>
        <v>#VALUE!</v>
      </c>
      <c r="AW622" s="85" t="e">
        <f t="shared" si="455"/>
        <v>#VALUE!</v>
      </c>
      <c r="AX622" s="25" t="e">
        <f t="shared" si="456"/>
        <v>#VALUE!</v>
      </c>
      <c r="AY622" s="25">
        <f t="shared" si="417"/>
        <v>1.0169999999999999</v>
      </c>
      <c r="AZ622" s="55" t="e">
        <f t="shared" si="457"/>
        <v>#DIV/0!</v>
      </c>
    </row>
    <row r="623" spans="3:52">
      <c r="C623" s="4"/>
      <c r="D623" s="4"/>
      <c r="E623" s="4"/>
      <c r="F623" s="4"/>
      <c r="G623" s="55">
        <f t="shared" si="418"/>
        <v>-1.1208741258741391E-2</v>
      </c>
      <c r="H623" s="26"/>
      <c r="I623" s="25">
        <f>'Randament Mammo'!$I$18-4.5</f>
        <v>61.5</v>
      </c>
      <c r="J623" s="26"/>
      <c r="K623" s="25">
        <f t="shared" si="445"/>
        <v>0</v>
      </c>
      <c r="L623" s="25" t="e">
        <f>VLOOKUP(E623,'Tabele aux MGD'!B613:F623,IF(_CTF="Mo/Mo",2,IF(_CTF="Mo/Rh",3,IF(_CTF="Rh/Rh",4,5))),0)</f>
        <v>#N/A</v>
      </c>
      <c r="M623" s="25" t="e">
        <f t="shared" si="419"/>
        <v>#N/A</v>
      </c>
      <c r="N623" s="25" t="e">
        <f t="shared" si="420"/>
        <v>#N/A</v>
      </c>
      <c r="O623" s="25" t="e">
        <f t="shared" si="421"/>
        <v>#N/A</v>
      </c>
      <c r="P623" s="25" t="e">
        <f t="shared" si="422"/>
        <v>#N/A</v>
      </c>
      <c r="Q623" s="25" t="e">
        <f t="shared" si="423"/>
        <v>#N/A</v>
      </c>
      <c r="R623" s="25" t="e">
        <f t="shared" si="424"/>
        <v>#N/A</v>
      </c>
      <c r="S623" s="25" t="e">
        <f t="shared" si="425"/>
        <v>#N/A</v>
      </c>
      <c r="T623" s="25" t="e">
        <f t="shared" si="426"/>
        <v>#N/A</v>
      </c>
      <c r="U623" s="25" t="e">
        <f t="shared" si="446"/>
        <v>#VALUE!</v>
      </c>
      <c r="V623" s="25" t="e">
        <f t="shared" si="447"/>
        <v>#VALUE!</v>
      </c>
      <c r="W623" s="25" t="e">
        <f t="shared" si="448"/>
        <v>#VALUE!</v>
      </c>
      <c r="X623" s="26"/>
      <c r="Y623" s="85" t="e">
        <f t="shared" si="427"/>
        <v>#N/A</v>
      </c>
      <c r="Z623" s="85" t="e">
        <f t="shared" si="428"/>
        <v>#N/A</v>
      </c>
      <c r="AA623" s="85" t="e">
        <f t="shared" si="429"/>
        <v>#N/A</v>
      </c>
      <c r="AB623" s="85" t="e">
        <f t="shared" si="430"/>
        <v>#N/A</v>
      </c>
      <c r="AC623" s="85" t="e">
        <f t="shared" si="431"/>
        <v>#N/A</v>
      </c>
      <c r="AD623" s="85" t="e">
        <f t="shared" si="432"/>
        <v>#N/A</v>
      </c>
      <c r="AE623" s="85" t="e">
        <f t="shared" si="433"/>
        <v>#N/A</v>
      </c>
      <c r="AF623" s="85" t="e">
        <f t="shared" si="434"/>
        <v>#N/A</v>
      </c>
      <c r="AG623" s="85" t="e">
        <f t="shared" si="435"/>
        <v>#N/A</v>
      </c>
      <c r="AH623" s="85" t="e">
        <f t="shared" si="436"/>
        <v>#N/A</v>
      </c>
      <c r="AI623" s="85" t="e">
        <f t="shared" si="437"/>
        <v>#N/A</v>
      </c>
      <c r="AJ623" s="85" t="e">
        <f t="shared" si="438"/>
        <v>#N/A</v>
      </c>
      <c r="AK623" s="85" t="e">
        <f t="shared" si="449"/>
        <v>#VALUE!</v>
      </c>
      <c r="AL623" s="85" t="e">
        <f t="shared" si="450"/>
        <v>#VALUE!</v>
      </c>
      <c r="AM623" s="85" t="e">
        <f t="shared" si="451"/>
        <v>#VALUE!</v>
      </c>
      <c r="AN623" s="85" t="e">
        <f t="shared" si="452"/>
        <v>#N/A</v>
      </c>
      <c r="AO623" s="85" t="e">
        <f t="shared" si="439"/>
        <v>#N/A</v>
      </c>
      <c r="AP623" s="85" t="e">
        <f t="shared" si="440"/>
        <v>#N/A</v>
      </c>
      <c r="AQ623" s="85" t="e">
        <f t="shared" si="441"/>
        <v>#N/A</v>
      </c>
      <c r="AR623" s="85" t="e">
        <f t="shared" si="442"/>
        <v>#N/A</v>
      </c>
      <c r="AS623" s="85" t="e">
        <f t="shared" si="443"/>
        <v>#N/A</v>
      </c>
      <c r="AT623" s="85" t="e">
        <f t="shared" si="444"/>
        <v>#N/A</v>
      </c>
      <c r="AU623" s="85" t="e">
        <f t="shared" si="453"/>
        <v>#VALUE!</v>
      </c>
      <c r="AV623" s="85" t="e">
        <f t="shared" si="454"/>
        <v>#VALUE!</v>
      </c>
      <c r="AW623" s="85" t="e">
        <f t="shared" si="455"/>
        <v>#VALUE!</v>
      </c>
      <c r="AX623" s="25" t="e">
        <f t="shared" si="456"/>
        <v>#VALUE!</v>
      </c>
      <c r="AY623" s="25">
        <f t="shared" si="417"/>
        <v>1.0169999999999999</v>
      </c>
      <c r="AZ623" s="55" t="e">
        <f t="shared" si="457"/>
        <v>#DIV/0!</v>
      </c>
    </row>
    <row r="624" spans="3:52">
      <c r="C624" s="4"/>
      <c r="D624" s="4"/>
      <c r="E624" s="4"/>
      <c r="F624" s="4"/>
      <c r="G624" s="55">
        <f t="shared" si="418"/>
        <v>-1.1208741258741391E-2</v>
      </c>
      <c r="H624" s="26"/>
      <c r="I624" s="25">
        <f>'Randament Mammo'!$I$18-4.5</f>
        <v>61.5</v>
      </c>
      <c r="J624" s="26"/>
      <c r="K624" s="25">
        <f t="shared" si="445"/>
        <v>0</v>
      </c>
      <c r="L624" s="25" t="e">
        <f>VLOOKUP(E624,'Tabele aux MGD'!B614:F624,IF(_CTF="Mo/Mo",2,IF(_CTF="Mo/Rh",3,IF(_CTF="Rh/Rh",4,5))),0)</f>
        <v>#N/A</v>
      </c>
      <c r="M624" s="25" t="e">
        <f t="shared" si="419"/>
        <v>#N/A</v>
      </c>
      <c r="N624" s="25" t="e">
        <f t="shared" si="420"/>
        <v>#N/A</v>
      </c>
      <c r="O624" s="25" t="e">
        <f t="shared" si="421"/>
        <v>#N/A</v>
      </c>
      <c r="P624" s="25" t="e">
        <f t="shared" si="422"/>
        <v>#N/A</v>
      </c>
      <c r="Q624" s="25" t="e">
        <f t="shared" si="423"/>
        <v>#N/A</v>
      </c>
      <c r="R624" s="25" t="e">
        <f t="shared" si="424"/>
        <v>#N/A</v>
      </c>
      <c r="S624" s="25" t="e">
        <f t="shared" si="425"/>
        <v>#N/A</v>
      </c>
      <c r="T624" s="25" t="e">
        <f t="shared" si="426"/>
        <v>#N/A</v>
      </c>
      <c r="U624" s="25" t="e">
        <f t="shared" si="446"/>
        <v>#VALUE!</v>
      </c>
      <c r="V624" s="25" t="e">
        <f t="shared" si="447"/>
        <v>#VALUE!</v>
      </c>
      <c r="W624" s="25" t="e">
        <f t="shared" si="448"/>
        <v>#VALUE!</v>
      </c>
      <c r="X624" s="26"/>
      <c r="Y624" s="85" t="e">
        <f t="shared" si="427"/>
        <v>#N/A</v>
      </c>
      <c r="Z624" s="85" t="e">
        <f t="shared" si="428"/>
        <v>#N/A</v>
      </c>
      <c r="AA624" s="85" t="e">
        <f t="shared" si="429"/>
        <v>#N/A</v>
      </c>
      <c r="AB624" s="85" t="e">
        <f t="shared" si="430"/>
        <v>#N/A</v>
      </c>
      <c r="AC624" s="85" t="e">
        <f t="shared" si="431"/>
        <v>#N/A</v>
      </c>
      <c r="AD624" s="85" t="e">
        <f t="shared" si="432"/>
        <v>#N/A</v>
      </c>
      <c r="AE624" s="85" t="e">
        <f t="shared" si="433"/>
        <v>#N/A</v>
      </c>
      <c r="AF624" s="85" t="e">
        <f t="shared" si="434"/>
        <v>#N/A</v>
      </c>
      <c r="AG624" s="85" t="e">
        <f t="shared" si="435"/>
        <v>#N/A</v>
      </c>
      <c r="AH624" s="85" t="e">
        <f t="shared" si="436"/>
        <v>#N/A</v>
      </c>
      <c r="AI624" s="85" t="e">
        <f t="shared" si="437"/>
        <v>#N/A</v>
      </c>
      <c r="AJ624" s="85" t="e">
        <f t="shared" si="438"/>
        <v>#N/A</v>
      </c>
      <c r="AK624" s="85" t="e">
        <f t="shared" si="449"/>
        <v>#VALUE!</v>
      </c>
      <c r="AL624" s="85" t="e">
        <f t="shared" si="450"/>
        <v>#VALUE!</v>
      </c>
      <c r="AM624" s="85" t="e">
        <f t="shared" si="451"/>
        <v>#VALUE!</v>
      </c>
      <c r="AN624" s="85" t="e">
        <f t="shared" si="452"/>
        <v>#N/A</v>
      </c>
      <c r="AO624" s="85" t="e">
        <f t="shared" si="439"/>
        <v>#N/A</v>
      </c>
      <c r="AP624" s="85" t="e">
        <f t="shared" si="440"/>
        <v>#N/A</v>
      </c>
      <c r="AQ624" s="85" t="e">
        <f t="shared" si="441"/>
        <v>#N/A</v>
      </c>
      <c r="AR624" s="85" t="e">
        <f t="shared" si="442"/>
        <v>#N/A</v>
      </c>
      <c r="AS624" s="85" t="e">
        <f t="shared" si="443"/>
        <v>#N/A</v>
      </c>
      <c r="AT624" s="85" t="e">
        <f t="shared" si="444"/>
        <v>#N/A</v>
      </c>
      <c r="AU624" s="85" t="e">
        <f t="shared" si="453"/>
        <v>#VALUE!</v>
      </c>
      <c r="AV624" s="85" t="e">
        <f t="shared" si="454"/>
        <v>#VALUE!</v>
      </c>
      <c r="AW624" s="85" t="e">
        <f t="shared" si="455"/>
        <v>#VALUE!</v>
      </c>
      <c r="AX624" s="25" t="e">
        <f t="shared" si="456"/>
        <v>#VALUE!</v>
      </c>
      <c r="AY624" s="25">
        <f t="shared" si="417"/>
        <v>1.0169999999999999</v>
      </c>
      <c r="AZ624" s="55" t="e">
        <f t="shared" si="457"/>
        <v>#DIV/0!</v>
      </c>
    </row>
    <row r="625" spans="3:52">
      <c r="C625" s="4"/>
      <c r="D625" s="4"/>
      <c r="E625" s="4"/>
      <c r="F625" s="4"/>
      <c r="G625" s="55">
        <f t="shared" si="418"/>
        <v>-1.1208741258741391E-2</v>
      </c>
      <c r="H625" s="26"/>
      <c r="I625" s="25">
        <f>'Randament Mammo'!$I$18-4.5</f>
        <v>61.5</v>
      </c>
      <c r="J625" s="26"/>
      <c r="K625" s="25">
        <f t="shared" si="445"/>
        <v>0</v>
      </c>
      <c r="L625" s="25" t="e">
        <f>VLOOKUP(E625,'Tabele aux MGD'!B615:F625,IF(_CTF="Mo/Mo",2,IF(_CTF="Mo/Rh",3,IF(_CTF="Rh/Rh",4,5))),0)</f>
        <v>#N/A</v>
      </c>
      <c r="M625" s="25" t="e">
        <f t="shared" si="419"/>
        <v>#N/A</v>
      </c>
      <c r="N625" s="25" t="e">
        <f t="shared" si="420"/>
        <v>#N/A</v>
      </c>
      <c r="O625" s="25" t="e">
        <f t="shared" si="421"/>
        <v>#N/A</v>
      </c>
      <c r="P625" s="25" t="e">
        <f t="shared" si="422"/>
        <v>#N/A</v>
      </c>
      <c r="Q625" s="25" t="e">
        <f t="shared" si="423"/>
        <v>#N/A</v>
      </c>
      <c r="R625" s="25" t="e">
        <f t="shared" si="424"/>
        <v>#N/A</v>
      </c>
      <c r="S625" s="25" t="e">
        <f t="shared" si="425"/>
        <v>#N/A</v>
      </c>
      <c r="T625" s="25" t="e">
        <f t="shared" si="426"/>
        <v>#N/A</v>
      </c>
      <c r="U625" s="25" t="e">
        <f t="shared" si="446"/>
        <v>#VALUE!</v>
      </c>
      <c r="V625" s="25" t="e">
        <f t="shared" si="447"/>
        <v>#VALUE!</v>
      </c>
      <c r="W625" s="25" t="e">
        <f t="shared" si="448"/>
        <v>#VALUE!</v>
      </c>
      <c r="X625" s="26"/>
      <c r="Y625" s="85" t="e">
        <f t="shared" si="427"/>
        <v>#N/A</v>
      </c>
      <c r="Z625" s="85" t="e">
        <f t="shared" si="428"/>
        <v>#N/A</v>
      </c>
      <c r="AA625" s="85" t="e">
        <f t="shared" si="429"/>
        <v>#N/A</v>
      </c>
      <c r="AB625" s="85" t="e">
        <f t="shared" si="430"/>
        <v>#N/A</v>
      </c>
      <c r="AC625" s="85" t="e">
        <f t="shared" si="431"/>
        <v>#N/A</v>
      </c>
      <c r="AD625" s="85" t="e">
        <f t="shared" si="432"/>
        <v>#N/A</v>
      </c>
      <c r="AE625" s="85" t="e">
        <f t="shared" si="433"/>
        <v>#N/A</v>
      </c>
      <c r="AF625" s="85" t="e">
        <f t="shared" si="434"/>
        <v>#N/A</v>
      </c>
      <c r="AG625" s="85" t="e">
        <f t="shared" si="435"/>
        <v>#N/A</v>
      </c>
      <c r="AH625" s="85" t="e">
        <f t="shared" si="436"/>
        <v>#N/A</v>
      </c>
      <c r="AI625" s="85" t="e">
        <f t="shared" si="437"/>
        <v>#N/A</v>
      </c>
      <c r="AJ625" s="85" t="e">
        <f t="shared" si="438"/>
        <v>#N/A</v>
      </c>
      <c r="AK625" s="85" t="e">
        <f t="shared" si="449"/>
        <v>#VALUE!</v>
      </c>
      <c r="AL625" s="85" t="e">
        <f t="shared" si="450"/>
        <v>#VALUE!</v>
      </c>
      <c r="AM625" s="85" t="e">
        <f t="shared" si="451"/>
        <v>#VALUE!</v>
      </c>
      <c r="AN625" s="85" t="e">
        <f t="shared" si="452"/>
        <v>#N/A</v>
      </c>
      <c r="AO625" s="85" t="e">
        <f t="shared" si="439"/>
        <v>#N/A</v>
      </c>
      <c r="AP625" s="85" t="e">
        <f t="shared" si="440"/>
        <v>#N/A</v>
      </c>
      <c r="AQ625" s="85" t="e">
        <f t="shared" si="441"/>
        <v>#N/A</v>
      </c>
      <c r="AR625" s="85" t="e">
        <f t="shared" si="442"/>
        <v>#N/A</v>
      </c>
      <c r="AS625" s="85" t="e">
        <f t="shared" si="443"/>
        <v>#N/A</v>
      </c>
      <c r="AT625" s="85" t="e">
        <f t="shared" si="444"/>
        <v>#N/A</v>
      </c>
      <c r="AU625" s="85" t="e">
        <f t="shared" si="453"/>
        <v>#VALUE!</v>
      </c>
      <c r="AV625" s="85" t="e">
        <f t="shared" si="454"/>
        <v>#VALUE!</v>
      </c>
      <c r="AW625" s="85" t="e">
        <f t="shared" si="455"/>
        <v>#VALUE!</v>
      </c>
      <c r="AX625" s="25" t="e">
        <f t="shared" si="456"/>
        <v>#VALUE!</v>
      </c>
      <c r="AY625" s="25">
        <f t="shared" si="417"/>
        <v>1.0169999999999999</v>
      </c>
      <c r="AZ625" s="55" t="e">
        <f t="shared" si="457"/>
        <v>#DIV/0!</v>
      </c>
    </row>
    <row r="626" spans="3:52">
      <c r="C626" s="4"/>
      <c r="D626" s="4"/>
      <c r="E626" s="4"/>
      <c r="F626" s="4"/>
      <c r="G626" s="55">
        <f t="shared" si="418"/>
        <v>-1.1208741258741391E-2</v>
      </c>
      <c r="H626" s="26"/>
      <c r="I626" s="25">
        <f>'Randament Mammo'!$I$18-4.5</f>
        <v>61.5</v>
      </c>
      <c r="J626" s="26"/>
      <c r="K626" s="25">
        <f t="shared" si="445"/>
        <v>0</v>
      </c>
      <c r="L626" s="25" t="e">
        <f>VLOOKUP(E626,'Tabele aux MGD'!B616:F626,IF(_CTF="Mo/Mo",2,IF(_CTF="Mo/Rh",3,IF(_CTF="Rh/Rh",4,5))),0)</f>
        <v>#N/A</v>
      </c>
      <c r="M626" s="25" t="e">
        <f t="shared" si="419"/>
        <v>#N/A</v>
      </c>
      <c r="N626" s="25" t="e">
        <f t="shared" si="420"/>
        <v>#N/A</v>
      </c>
      <c r="O626" s="25" t="e">
        <f t="shared" si="421"/>
        <v>#N/A</v>
      </c>
      <c r="P626" s="25" t="e">
        <f t="shared" si="422"/>
        <v>#N/A</v>
      </c>
      <c r="Q626" s="25" t="e">
        <f t="shared" si="423"/>
        <v>#N/A</v>
      </c>
      <c r="R626" s="25" t="e">
        <f t="shared" si="424"/>
        <v>#N/A</v>
      </c>
      <c r="S626" s="25" t="e">
        <f t="shared" si="425"/>
        <v>#N/A</v>
      </c>
      <c r="T626" s="25" t="e">
        <f t="shared" si="426"/>
        <v>#N/A</v>
      </c>
      <c r="U626" s="25" t="e">
        <f t="shared" si="446"/>
        <v>#VALUE!</v>
      </c>
      <c r="V626" s="25" t="e">
        <f t="shared" si="447"/>
        <v>#VALUE!</v>
      </c>
      <c r="W626" s="25" t="e">
        <f t="shared" si="448"/>
        <v>#VALUE!</v>
      </c>
      <c r="X626" s="26"/>
      <c r="Y626" s="85" t="e">
        <f t="shared" si="427"/>
        <v>#N/A</v>
      </c>
      <c r="Z626" s="85" t="e">
        <f t="shared" si="428"/>
        <v>#N/A</v>
      </c>
      <c r="AA626" s="85" t="e">
        <f t="shared" si="429"/>
        <v>#N/A</v>
      </c>
      <c r="AB626" s="85" t="e">
        <f t="shared" si="430"/>
        <v>#N/A</v>
      </c>
      <c r="AC626" s="85" t="e">
        <f t="shared" si="431"/>
        <v>#N/A</v>
      </c>
      <c r="AD626" s="85" t="e">
        <f t="shared" si="432"/>
        <v>#N/A</v>
      </c>
      <c r="AE626" s="85" t="e">
        <f t="shared" si="433"/>
        <v>#N/A</v>
      </c>
      <c r="AF626" s="85" t="e">
        <f t="shared" si="434"/>
        <v>#N/A</v>
      </c>
      <c r="AG626" s="85" t="e">
        <f t="shared" si="435"/>
        <v>#N/A</v>
      </c>
      <c r="AH626" s="85" t="e">
        <f t="shared" si="436"/>
        <v>#N/A</v>
      </c>
      <c r="AI626" s="85" t="e">
        <f t="shared" si="437"/>
        <v>#N/A</v>
      </c>
      <c r="AJ626" s="85" t="e">
        <f t="shared" si="438"/>
        <v>#N/A</v>
      </c>
      <c r="AK626" s="85" t="e">
        <f t="shared" si="449"/>
        <v>#VALUE!</v>
      </c>
      <c r="AL626" s="85" t="e">
        <f t="shared" si="450"/>
        <v>#VALUE!</v>
      </c>
      <c r="AM626" s="85" t="e">
        <f t="shared" si="451"/>
        <v>#VALUE!</v>
      </c>
      <c r="AN626" s="85" t="e">
        <f t="shared" si="452"/>
        <v>#N/A</v>
      </c>
      <c r="AO626" s="85" t="e">
        <f t="shared" si="439"/>
        <v>#N/A</v>
      </c>
      <c r="AP626" s="85" t="e">
        <f t="shared" si="440"/>
        <v>#N/A</v>
      </c>
      <c r="AQ626" s="85" t="e">
        <f t="shared" si="441"/>
        <v>#N/A</v>
      </c>
      <c r="AR626" s="85" t="e">
        <f t="shared" si="442"/>
        <v>#N/A</v>
      </c>
      <c r="AS626" s="85" t="e">
        <f t="shared" si="443"/>
        <v>#N/A</v>
      </c>
      <c r="AT626" s="85" t="e">
        <f t="shared" si="444"/>
        <v>#N/A</v>
      </c>
      <c r="AU626" s="85" t="e">
        <f t="shared" si="453"/>
        <v>#VALUE!</v>
      </c>
      <c r="AV626" s="85" t="e">
        <f t="shared" si="454"/>
        <v>#VALUE!</v>
      </c>
      <c r="AW626" s="85" t="e">
        <f t="shared" si="455"/>
        <v>#VALUE!</v>
      </c>
      <c r="AX626" s="25" t="e">
        <f t="shared" si="456"/>
        <v>#VALUE!</v>
      </c>
      <c r="AY626" s="25">
        <f t="shared" si="417"/>
        <v>1.0169999999999999</v>
      </c>
      <c r="AZ626" s="55" t="e">
        <f t="shared" si="457"/>
        <v>#DIV/0!</v>
      </c>
    </row>
    <row r="627" spans="3:52">
      <c r="C627" s="4"/>
      <c r="D627" s="4"/>
      <c r="E627" s="4"/>
      <c r="F627" s="4"/>
      <c r="G627" s="55">
        <f t="shared" si="418"/>
        <v>-1.1208741258741391E-2</v>
      </c>
      <c r="H627" s="26"/>
      <c r="I627" s="25">
        <f>'Randament Mammo'!$I$18-4.5</f>
        <v>61.5</v>
      </c>
      <c r="J627" s="26"/>
      <c r="K627" s="25">
        <f t="shared" si="445"/>
        <v>0</v>
      </c>
      <c r="L627" s="25" t="e">
        <f>VLOOKUP(E627,'Tabele aux MGD'!B617:F627,IF(_CTF="Mo/Mo",2,IF(_CTF="Mo/Rh",3,IF(_CTF="Rh/Rh",4,5))),0)</f>
        <v>#N/A</v>
      </c>
      <c r="M627" s="25" t="e">
        <f t="shared" si="419"/>
        <v>#N/A</v>
      </c>
      <c r="N627" s="25" t="e">
        <f t="shared" si="420"/>
        <v>#N/A</v>
      </c>
      <c r="O627" s="25" t="e">
        <f t="shared" si="421"/>
        <v>#N/A</v>
      </c>
      <c r="P627" s="25" t="e">
        <f t="shared" si="422"/>
        <v>#N/A</v>
      </c>
      <c r="Q627" s="25" t="e">
        <f t="shared" si="423"/>
        <v>#N/A</v>
      </c>
      <c r="R627" s="25" t="e">
        <f t="shared" si="424"/>
        <v>#N/A</v>
      </c>
      <c r="S627" s="25" t="e">
        <f t="shared" si="425"/>
        <v>#N/A</v>
      </c>
      <c r="T627" s="25" t="e">
        <f t="shared" si="426"/>
        <v>#N/A</v>
      </c>
      <c r="U627" s="25" t="e">
        <f t="shared" si="446"/>
        <v>#VALUE!</v>
      </c>
      <c r="V627" s="25" t="e">
        <f t="shared" si="447"/>
        <v>#VALUE!</v>
      </c>
      <c r="W627" s="25" t="e">
        <f t="shared" si="448"/>
        <v>#VALUE!</v>
      </c>
      <c r="X627" s="26"/>
      <c r="Y627" s="85" t="e">
        <f t="shared" si="427"/>
        <v>#N/A</v>
      </c>
      <c r="Z627" s="85" t="e">
        <f t="shared" si="428"/>
        <v>#N/A</v>
      </c>
      <c r="AA627" s="85" t="e">
        <f t="shared" si="429"/>
        <v>#N/A</v>
      </c>
      <c r="AB627" s="85" t="e">
        <f t="shared" si="430"/>
        <v>#N/A</v>
      </c>
      <c r="AC627" s="85" t="e">
        <f t="shared" si="431"/>
        <v>#N/A</v>
      </c>
      <c r="AD627" s="85" t="e">
        <f t="shared" si="432"/>
        <v>#N/A</v>
      </c>
      <c r="AE627" s="85" t="e">
        <f t="shared" si="433"/>
        <v>#N/A</v>
      </c>
      <c r="AF627" s="85" t="e">
        <f t="shared" si="434"/>
        <v>#N/A</v>
      </c>
      <c r="AG627" s="85" t="e">
        <f t="shared" si="435"/>
        <v>#N/A</v>
      </c>
      <c r="AH627" s="85" t="e">
        <f t="shared" si="436"/>
        <v>#N/A</v>
      </c>
      <c r="AI627" s="85" t="e">
        <f t="shared" si="437"/>
        <v>#N/A</v>
      </c>
      <c r="AJ627" s="85" t="e">
        <f t="shared" si="438"/>
        <v>#N/A</v>
      </c>
      <c r="AK627" s="85" t="e">
        <f t="shared" si="449"/>
        <v>#VALUE!</v>
      </c>
      <c r="AL627" s="85" t="e">
        <f t="shared" si="450"/>
        <v>#VALUE!</v>
      </c>
      <c r="AM627" s="85" t="e">
        <f t="shared" si="451"/>
        <v>#VALUE!</v>
      </c>
      <c r="AN627" s="85" t="e">
        <f t="shared" si="452"/>
        <v>#N/A</v>
      </c>
      <c r="AO627" s="85" t="e">
        <f t="shared" si="439"/>
        <v>#N/A</v>
      </c>
      <c r="AP627" s="85" t="e">
        <f t="shared" si="440"/>
        <v>#N/A</v>
      </c>
      <c r="AQ627" s="85" t="e">
        <f t="shared" si="441"/>
        <v>#N/A</v>
      </c>
      <c r="AR627" s="85" t="e">
        <f t="shared" si="442"/>
        <v>#N/A</v>
      </c>
      <c r="AS627" s="85" t="e">
        <f t="shared" si="443"/>
        <v>#N/A</v>
      </c>
      <c r="AT627" s="85" t="e">
        <f t="shared" si="444"/>
        <v>#N/A</v>
      </c>
      <c r="AU627" s="85" t="e">
        <f t="shared" si="453"/>
        <v>#VALUE!</v>
      </c>
      <c r="AV627" s="85" t="e">
        <f t="shared" si="454"/>
        <v>#VALUE!</v>
      </c>
      <c r="AW627" s="85" t="e">
        <f t="shared" si="455"/>
        <v>#VALUE!</v>
      </c>
      <c r="AX627" s="25" t="e">
        <f t="shared" si="456"/>
        <v>#VALUE!</v>
      </c>
      <c r="AY627" s="25">
        <f t="shared" si="417"/>
        <v>1.0169999999999999</v>
      </c>
      <c r="AZ627" s="55" t="e">
        <f t="shared" si="457"/>
        <v>#DIV/0!</v>
      </c>
    </row>
    <row r="628" spans="3:52">
      <c r="C628" s="4"/>
      <c r="D628" s="4"/>
      <c r="E628" s="4"/>
      <c r="F628" s="4"/>
      <c r="G628" s="55">
        <f t="shared" si="418"/>
        <v>-1.1208741258741391E-2</v>
      </c>
      <c r="H628" s="26"/>
      <c r="I628" s="25">
        <f>'Randament Mammo'!$I$18-4.5</f>
        <v>61.5</v>
      </c>
      <c r="J628" s="26"/>
      <c r="K628" s="25">
        <f t="shared" si="445"/>
        <v>0</v>
      </c>
      <c r="L628" s="25" t="e">
        <f>VLOOKUP(E628,'Tabele aux MGD'!B618:F628,IF(_CTF="Mo/Mo",2,IF(_CTF="Mo/Rh",3,IF(_CTF="Rh/Rh",4,5))),0)</f>
        <v>#N/A</v>
      </c>
      <c r="M628" s="25" t="e">
        <f t="shared" si="419"/>
        <v>#N/A</v>
      </c>
      <c r="N628" s="25" t="e">
        <f t="shared" si="420"/>
        <v>#N/A</v>
      </c>
      <c r="O628" s="25" t="e">
        <f t="shared" si="421"/>
        <v>#N/A</v>
      </c>
      <c r="P628" s="25" t="e">
        <f t="shared" si="422"/>
        <v>#N/A</v>
      </c>
      <c r="Q628" s="25" t="e">
        <f t="shared" si="423"/>
        <v>#N/A</v>
      </c>
      <c r="R628" s="25" t="e">
        <f t="shared" si="424"/>
        <v>#N/A</v>
      </c>
      <c r="S628" s="25" t="e">
        <f t="shared" si="425"/>
        <v>#N/A</v>
      </c>
      <c r="T628" s="25" t="e">
        <f t="shared" si="426"/>
        <v>#N/A</v>
      </c>
      <c r="U628" s="25" t="e">
        <f t="shared" si="446"/>
        <v>#VALUE!</v>
      </c>
      <c r="V628" s="25" t="e">
        <f t="shared" si="447"/>
        <v>#VALUE!</v>
      </c>
      <c r="W628" s="25" t="e">
        <f t="shared" si="448"/>
        <v>#VALUE!</v>
      </c>
      <c r="X628" s="26"/>
      <c r="Y628" s="85" t="e">
        <f t="shared" si="427"/>
        <v>#N/A</v>
      </c>
      <c r="Z628" s="85" t="e">
        <f t="shared" si="428"/>
        <v>#N/A</v>
      </c>
      <c r="AA628" s="85" t="e">
        <f t="shared" si="429"/>
        <v>#N/A</v>
      </c>
      <c r="AB628" s="85" t="e">
        <f t="shared" si="430"/>
        <v>#N/A</v>
      </c>
      <c r="AC628" s="85" t="e">
        <f t="shared" si="431"/>
        <v>#N/A</v>
      </c>
      <c r="AD628" s="85" t="e">
        <f t="shared" si="432"/>
        <v>#N/A</v>
      </c>
      <c r="AE628" s="85" t="e">
        <f t="shared" si="433"/>
        <v>#N/A</v>
      </c>
      <c r="AF628" s="85" t="e">
        <f t="shared" si="434"/>
        <v>#N/A</v>
      </c>
      <c r="AG628" s="85" t="e">
        <f t="shared" si="435"/>
        <v>#N/A</v>
      </c>
      <c r="AH628" s="85" t="e">
        <f t="shared" si="436"/>
        <v>#N/A</v>
      </c>
      <c r="AI628" s="85" t="e">
        <f t="shared" si="437"/>
        <v>#N/A</v>
      </c>
      <c r="AJ628" s="85" t="e">
        <f t="shared" si="438"/>
        <v>#N/A</v>
      </c>
      <c r="AK628" s="85" t="e">
        <f t="shared" si="449"/>
        <v>#VALUE!</v>
      </c>
      <c r="AL628" s="85" t="e">
        <f t="shared" si="450"/>
        <v>#VALUE!</v>
      </c>
      <c r="AM628" s="85" t="e">
        <f t="shared" si="451"/>
        <v>#VALUE!</v>
      </c>
      <c r="AN628" s="85" t="e">
        <f t="shared" si="452"/>
        <v>#N/A</v>
      </c>
      <c r="AO628" s="85" t="e">
        <f t="shared" si="439"/>
        <v>#N/A</v>
      </c>
      <c r="AP628" s="85" t="e">
        <f t="shared" si="440"/>
        <v>#N/A</v>
      </c>
      <c r="AQ628" s="85" t="e">
        <f t="shared" si="441"/>
        <v>#N/A</v>
      </c>
      <c r="AR628" s="85" t="e">
        <f t="shared" si="442"/>
        <v>#N/A</v>
      </c>
      <c r="AS628" s="85" t="e">
        <f t="shared" si="443"/>
        <v>#N/A</v>
      </c>
      <c r="AT628" s="85" t="e">
        <f t="shared" si="444"/>
        <v>#N/A</v>
      </c>
      <c r="AU628" s="85" t="e">
        <f t="shared" si="453"/>
        <v>#VALUE!</v>
      </c>
      <c r="AV628" s="85" t="e">
        <f t="shared" si="454"/>
        <v>#VALUE!</v>
      </c>
      <c r="AW628" s="85" t="e">
        <f t="shared" si="455"/>
        <v>#VALUE!</v>
      </c>
      <c r="AX628" s="25" t="e">
        <f t="shared" si="456"/>
        <v>#VALUE!</v>
      </c>
      <c r="AY628" s="25">
        <f t="shared" si="417"/>
        <v>1.0169999999999999</v>
      </c>
      <c r="AZ628" s="55" t="e">
        <f t="shared" si="457"/>
        <v>#DIV/0!</v>
      </c>
    </row>
    <row r="629" spans="3:52">
      <c r="C629" s="4"/>
      <c r="D629" s="4"/>
      <c r="E629" s="4"/>
      <c r="F629" s="4"/>
      <c r="G629" s="55">
        <f t="shared" si="418"/>
        <v>-1.1208741258741391E-2</v>
      </c>
      <c r="H629" s="26"/>
      <c r="I629" s="25">
        <f>'Randament Mammo'!$I$18-4.5</f>
        <v>61.5</v>
      </c>
      <c r="J629" s="26"/>
      <c r="K629" s="25">
        <f t="shared" si="445"/>
        <v>0</v>
      </c>
      <c r="L629" s="25" t="e">
        <f>VLOOKUP(E629,'Tabele aux MGD'!B619:F629,IF(_CTF="Mo/Mo",2,IF(_CTF="Mo/Rh",3,IF(_CTF="Rh/Rh",4,5))),0)</f>
        <v>#N/A</v>
      </c>
      <c r="M629" s="25" t="e">
        <f t="shared" si="419"/>
        <v>#N/A</v>
      </c>
      <c r="N629" s="25" t="e">
        <f t="shared" si="420"/>
        <v>#N/A</v>
      </c>
      <c r="O629" s="25" t="e">
        <f t="shared" si="421"/>
        <v>#N/A</v>
      </c>
      <c r="P629" s="25" t="e">
        <f t="shared" si="422"/>
        <v>#N/A</v>
      </c>
      <c r="Q629" s="25" t="e">
        <f t="shared" si="423"/>
        <v>#N/A</v>
      </c>
      <c r="R629" s="25" t="e">
        <f t="shared" si="424"/>
        <v>#N/A</v>
      </c>
      <c r="S629" s="25" t="e">
        <f t="shared" si="425"/>
        <v>#N/A</v>
      </c>
      <c r="T629" s="25" t="e">
        <f t="shared" si="426"/>
        <v>#N/A</v>
      </c>
      <c r="U629" s="25" t="e">
        <f t="shared" si="446"/>
        <v>#VALUE!</v>
      </c>
      <c r="V629" s="25" t="e">
        <f t="shared" si="447"/>
        <v>#VALUE!</v>
      </c>
      <c r="W629" s="25" t="e">
        <f t="shared" si="448"/>
        <v>#VALUE!</v>
      </c>
      <c r="X629" s="26"/>
      <c r="Y629" s="85" t="e">
        <f t="shared" si="427"/>
        <v>#N/A</v>
      </c>
      <c r="Z629" s="85" t="e">
        <f t="shared" si="428"/>
        <v>#N/A</v>
      </c>
      <c r="AA629" s="85" t="e">
        <f t="shared" si="429"/>
        <v>#N/A</v>
      </c>
      <c r="AB629" s="85" t="e">
        <f t="shared" si="430"/>
        <v>#N/A</v>
      </c>
      <c r="AC629" s="85" t="e">
        <f t="shared" si="431"/>
        <v>#N/A</v>
      </c>
      <c r="AD629" s="85" t="e">
        <f t="shared" si="432"/>
        <v>#N/A</v>
      </c>
      <c r="AE629" s="85" t="e">
        <f t="shared" si="433"/>
        <v>#N/A</v>
      </c>
      <c r="AF629" s="85" t="e">
        <f t="shared" si="434"/>
        <v>#N/A</v>
      </c>
      <c r="AG629" s="85" t="e">
        <f t="shared" si="435"/>
        <v>#N/A</v>
      </c>
      <c r="AH629" s="85" t="e">
        <f t="shared" si="436"/>
        <v>#N/A</v>
      </c>
      <c r="AI629" s="85" t="e">
        <f t="shared" si="437"/>
        <v>#N/A</v>
      </c>
      <c r="AJ629" s="85" t="e">
        <f t="shared" si="438"/>
        <v>#N/A</v>
      </c>
      <c r="AK629" s="85" t="e">
        <f t="shared" si="449"/>
        <v>#VALUE!</v>
      </c>
      <c r="AL629" s="85" t="e">
        <f t="shared" si="450"/>
        <v>#VALUE!</v>
      </c>
      <c r="AM629" s="85" t="e">
        <f t="shared" si="451"/>
        <v>#VALUE!</v>
      </c>
      <c r="AN629" s="85" t="e">
        <f t="shared" si="452"/>
        <v>#N/A</v>
      </c>
      <c r="AO629" s="85" t="e">
        <f t="shared" si="439"/>
        <v>#N/A</v>
      </c>
      <c r="AP629" s="85" t="e">
        <f t="shared" si="440"/>
        <v>#N/A</v>
      </c>
      <c r="AQ629" s="85" t="e">
        <f t="shared" si="441"/>
        <v>#N/A</v>
      </c>
      <c r="AR629" s="85" t="e">
        <f t="shared" si="442"/>
        <v>#N/A</v>
      </c>
      <c r="AS629" s="85" t="e">
        <f t="shared" si="443"/>
        <v>#N/A</v>
      </c>
      <c r="AT629" s="85" t="e">
        <f t="shared" si="444"/>
        <v>#N/A</v>
      </c>
      <c r="AU629" s="85" t="e">
        <f t="shared" si="453"/>
        <v>#VALUE!</v>
      </c>
      <c r="AV629" s="85" t="e">
        <f t="shared" si="454"/>
        <v>#VALUE!</v>
      </c>
      <c r="AW629" s="85" t="e">
        <f t="shared" si="455"/>
        <v>#VALUE!</v>
      </c>
      <c r="AX629" s="25" t="e">
        <f t="shared" si="456"/>
        <v>#VALUE!</v>
      </c>
      <c r="AY629" s="25">
        <f t="shared" si="417"/>
        <v>1.0169999999999999</v>
      </c>
      <c r="AZ629" s="55" t="e">
        <f t="shared" si="457"/>
        <v>#DIV/0!</v>
      </c>
    </row>
    <row r="630" spans="3:52">
      <c r="C630" s="4"/>
      <c r="D630" s="4"/>
      <c r="E630" s="4"/>
      <c r="F630" s="4"/>
      <c r="G630" s="55">
        <f t="shared" si="418"/>
        <v>-1.1208741258741391E-2</v>
      </c>
      <c r="H630" s="26"/>
      <c r="I630" s="25">
        <f>'Randament Mammo'!$I$18-4.5</f>
        <v>61.5</v>
      </c>
      <c r="J630" s="26"/>
      <c r="K630" s="25">
        <f t="shared" si="445"/>
        <v>0</v>
      </c>
      <c r="L630" s="25" t="e">
        <f>VLOOKUP(E630,'Tabele aux MGD'!B620:F630,IF(_CTF="Mo/Mo",2,IF(_CTF="Mo/Rh",3,IF(_CTF="Rh/Rh",4,5))),0)</f>
        <v>#N/A</v>
      </c>
      <c r="M630" s="25" t="e">
        <f t="shared" si="419"/>
        <v>#N/A</v>
      </c>
      <c r="N630" s="25" t="e">
        <f t="shared" si="420"/>
        <v>#N/A</v>
      </c>
      <c r="O630" s="25" t="e">
        <f t="shared" si="421"/>
        <v>#N/A</v>
      </c>
      <c r="P630" s="25" t="e">
        <f t="shared" si="422"/>
        <v>#N/A</v>
      </c>
      <c r="Q630" s="25" t="e">
        <f t="shared" si="423"/>
        <v>#N/A</v>
      </c>
      <c r="R630" s="25" t="e">
        <f t="shared" si="424"/>
        <v>#N/A</v>
      </c>
      <c r="S630" s="25" t="e">
        <f t="shared" si="425"/>
        <v>#N/A</v>
      </c>
      <c r="T630" s="25" t="e">
        <f t="shared" si="426"/>
        <v>#N/A</v>
      </c>
      <c r="U630" s="25" t="e">
        <f t="shared" si="446"/>
        <v>#VALUE!</v>
      </c>
      <c r="V630" s="25" t="e">
        <f t="shared" si="447"/>
        <v>#VALUE!</v>
      </c>
      <c r="W630" s="25" t="e">
        <f t="shared" si="448"/>
        <v>#VALUE!</v>
      </c>
      <c r="X630" s="26"/>
      <c r="Y630" s="85" t="e">
        <f t="shared" si="427"/>
        <v>#N/A</v>
      </c>
      <c r="Z630" s="85" t="e">
        <f t="shared" si="428"/>
        <v>#N/A</v>
      </c>
      <c r="AA630" s="85" t="e">
        <f t="shared" si="429"/>
        <v>#N/A</v>
      </c>
      <c r="AB630" s="85" t="e">
        <f t="shared" si="430"/>
        <v>#N/A</v>
      </c>
      <c r="AC630" s="85" t="e">
        <f t="shared" si="431"/>
        <v>#N/A</v>
      </c>
      <c r="AD630" s="85" t="e">
        <f t="shared" si="432"/>
        <v>#N/A</v>
      </c>
      <c r="AE630" s="85" t="e">
        <f t="shared" si="433"/>
        <v>#N/A</v>
      </c>
      <c r="AF630" s="85" t="e">
        <f t="shared" si="434"/>
        <v>#N/A</v>
      </c>
      <c r="AG630" s="85" t="e">
        <f t="shared" si="435"/>
        <v>#N/A</v>
      </c>
      <c r="AH630" s="85" t="e">
        <f t="shared" si="436"/>
        <v>#N/A</v>
      </c>
      <c r="AI630" s="85" t="e">
        <f t="shared" si="437"/>
        <v>#N/A</v>
      </c>
      <c r="AJ630" s="85" t="e">
        <f t="shared" si="438"/>
        <v>#N/A</v>
      </c>
      <c r="AK630" s="85" t="e">
        <f t="shared" si="449"/>
        <v>#VALUE!</v>
      </c>
      <c r="AL630" s="85" t="e">
        <f t="shared" si="450"/>
        <v>#VALUE!</v>
      </c>
      <c r="AM630" s="85" t="e">
        <f t="shared" si="451"/>
        <v>#VALUE!</v>
      </c>
      <c r="AN630" s="85" t="e">
        <f t="shared" si="452"/>
        <v>#N/A</v>
      </c>
      <c r="AO630" s="85" t="e">
        <f t="shared" si="439"/>
        <v>#N/A</v>
      </c>
      <c r="AP630" s="85" t="e">
        <f t="shared" si="440"/>
        <v>#N/A</v>
      </c>
      <c r="AQ630" s="85" t="e">
        <f t="shared" si="441"/>
        <v>#N/A</v>
      </c>
      <c r="AR630" s="85" t="e">
        <f t="shared" si="442"/>
        <v>#N/A</v>
      </c>
      <c r="AS630" s="85" t="e">
        <f t="shared" si="443"/>
        <v>#N/A</v>
      </c>
      <c r="AT630" s="85" t="e">
        <f t="shared" si="444"/>
        <v>#N/A</v>
      </c>
      <c r="AU630" s="85" t="e">
        <f t="shared" si="453"/>
        <v>#VALUE!</v>
      </c>
      <c r="AV630" s="85" t="e">
        <f t="shared" si="454"/>
        <v>#VALUE!</v>
      </c>
      <c r="AW630" s="85" t="e">
        <f t="shared" si="455"/>
        <v>#VALUE!</v>
      </c>
      <c r="AX630" s="25" t="e">
        <f t="shared" si="456"/>
        <v>#VALUE!</v>
      </c>
      <c r="AY630" s="25">
        <f t="shared" si="417"/>
        <v>1.0169999999999999</v>
      </c>
      <c r="AZ630" s="55" t="e">
        <f t="shared" si="457"/>
        <v>#DIV/0!</v>
      </c>
    </row>
    <row r="631" spans="3:52">
      <c r="C631" s="4"/>
      <c r="D631" s="4"/>
      <c r="E631" s="4"/>
      <c r="F631" s="4"/>
      <c r="G631" s="55">
        <f t="shared" si="418"/>
        <v>-1.1208741258741391E-2</v>
      </c>
      <c r="H631" s="26"/>
      <c r="I631" s="25">
        <f>'Randament Mammo'!$I$18-4.5</f>
        <v>61.5</v>
      </c>
      <c r="J631" s="26"/>
      <c r="K631" s="25">
        <f t="shared" si="445"/>
        <v>0</v>
      </c>
      <c r="L631" s="25" t="e">
        <f>VLOOKUP(E631,'Tabele aux MGD'!B621:F631,IF(_CTF="Mo/Mo",2,IF(_CTF="Mo/Rh",3,IF(_CTF="Rh/Rh",4,5))),0)</f>
        <v>#N/A</v>
      </c>
      <c r="M631" s="25" t="e">
        <f t="shared" si="419"/>
        <v>#N/A</v>
      </c>
      <c r="N631" s="25" t="e">
        <f t="shared" si="420"/>
        <v>#N/A</v>
      </c>
      <c r="O631" s="25" t="e">
        <f t="shared" si="421"/>
        <v>#N/A</v>
      </c>
      <c r="P631" s="25" t="e">
        <f t="shared" si="422"/>
        <v>#N/A</v>
      </c>
      <c r="Q631" s="25" t="e">
        <f t="shared" si="423"/>
        <v>#N/A</v>
      </c>
      <c r="R631" s="25" t="e">
        <f t="shared" si="424"/>
        <v>#N/A</v>
      </c>
      <c r="S631" s="25" t="e">
        <f t="shared" si="425"/>
        <v>#N/A</v>
      </c>
      <c r="T631" s="25" t="e">
        <f t="shared" si="426"/>
        <v>#N/A</v>
      </c>
      <c r="U631" s="25" t="e">
        <f t="shared" si="446"/>
        <v>#VALUE!</v>
      </c>
      <c r="V631" s="25" t="e">
        <f t="shared" si="447"/>
        <v>#VALUE!</v>
      </c>
      <c r="W631" s="25" t="e">
        <f t="shared" si="448"/>
        <v>#VALUE!</v>
      </c>
      <c r="X631" s="26"/>
      <c r="Y631" s="85" t="e">
        <f t="shared" si="427"/>
        <v>#N/A</v>
      </c>
      <c r="Z631" s="85" t="e">
        <f t="shared" si="428"/>
        <v>#N/A</v>
      </c>
      <c r="AA631" s="85" t="e">
        <f t="shared" si="429"/>
        <v>#N/A</v>
      </c>
      <c r="AB631" s="85" t="e">
        <f t="shared" si="430"/>
        <v>#N/A</v>
      </c>
      <c r="AC631" s="85" t="e">
        <f t="shared" si="431"/>
        <v>#N/A</v>
      </c>
      <c r="AD631" s="85" t="e">
        <f t="shared" si="432"/>
        <v>#N/A</v>
      </c>
      <c r="AE631" s="85" t="e">
        <f t="shared" si="433"/>
        <v>#N/A</v>
      </c>
      <c r="AF631" s="85" t="e">
        <f t="shared" si="434"/>
        <v>#N/A</v>
      </c>
      <c r="AG631" s="85" t="e">
        <f t="shared" si="435"/>
        <v>#N/A</v>
      </c>
      <c r="AH631" s="85" t="e">
        <f t="shared" si="436"/>
        <v>#N/A</v>
      </c>
      <c r="AI631" s="85" t="e">
        <f t="shared" si="437"/>
        <v>#N/A</v>
      </c>
      <c r="AJ631" s="85" t="e">
        <f t="shared" si="438"/>
        <v>#N/A</v>
      </c>
      <c r="AK631" s="85" t="e">
        <f t="shared" si="449"/>
        <v>#VALUE!</v>
      </c>
      <c r="AL631" s="85" t="e">
        <f t="shared" si="450"/>
        <v>#VALUE!</v>
      </c>
      <c r="AM631" s="85" t="e">
        <f t="shared" si="451"/>
        <v>#VALUE!</v>
      </c>
      <c r="AN631" s="85" t="e">
        <f t="shared" si="452"/>
        <v>#N/A</v>
      </c>
      <c r="AO631" s="85" t="e">
        <f t="shared" si="439"/>
        <v>#N/A</v>
      </c>
      <c r="AP631" s="85" t="e">
        <f t="shared" si="440"/>
        <v>#N/A</v>
      </c>
      <c r="AQ631" s="85" t="e">
        <f t="shared" si="441"/>
        <v>#N/A</v>
      </c>
      <c r="AR631" s="85" t="e">
        <f t="shared" si="442"/>
        <v>#N/A</v>
      </c>
      <c r="AS631" s="85" t="e">
        <f t="shared" si="443"/>
        <v>#N/A</v>
      </c>
      <c r="AT631" s="85" t="e">
        <f t="shared" si="444"/>
        <v>#N/A</v>
      </c>
      <c r="AU631" s="85" t="e">
        <f t="shared" si="453"/>
        <v>#VALUE!</v>
      </c>
      <c r="AV631" s="85" t="e">
        <f t="shared" si="454"/>
        <v>#VALUE!</v>
      </c>
      <c r="AW631" s="85" t="e">
        <f t="shared" si="455"/>
        <v>#VALUE!</v>
      </c>
      <c r="AX631" s="25" t="e">
        <f t="shared" si="456"/>
        <v>#VALUE!</v>
      </c>
      <c r="AY631" s="25">
        <f t="shared" si="417"/>
        <v>1.0169999999999999</v>
      </c>
      <c r="AZ631" s="55" t="e">
        <f t="shared" si="457"/>
        <v>#DIV/0!</v>
      </c>
    </row>
    <row r="632" spans="3:52">
      <c r="C632" s="4"/>
      <c r="D632" s="4"/>
      <c r="E632" s="4"/>
      <c r="F632" s="4"/>
      <c r="G632" s="55">
        <f t="shared" si="418"/>
        <v>-1.1208741258741391E-2</v>
      </c>
      <c r="H632" s="26"/>
      <c r="I632" s="25">
        <f>'Randament Mammo'!$I$18-4.5</f>
        <v>61.5</v>
      </c>
      <c r="J632" s="26"/>
      <c r="K632" s="25">
        <f t="shared" si="445"/>
        <v>0</v>
      </c>
      <c r="L632" s="25" t="e">
        <f>VLOOKUP(E632,'Tabele aux MGD'!B622:F632,IF(_CTF="Mo/Mo",2,IF(_CTF="Mo/Rh",3,IF(_CTF="Rh/Rh",4,5))),0)</f>
        <v>#N/A</v>
      </c>
      <c r="M632" s="25" t="e">
        <f t="shared" si="419"/>
        <v>#N/A</v>
      </c>
      <c r="N632" s="25" t="e">
        <f t="shared" si="420"/>
        <v>#N/A</v>
      </c>
      <c r="O632" s="25" t="e">
        <f t="shared" si="421"/>
        <v>#N/A</v>
      </c>
      <c r="P632" s="25" t="e">
        <f t="shared" si="422"/>
        <v>#N/A</v>
      </c>
      <c r="Q632" s="25" t="e">
        <f t="shared" si="423"/>
        <v>#N/A</v>
      </c>
      <c r="R632" s="25" t="e">
        <f t="shared" si="424"/>
        <v>#N/A</v>
      </c>
      <c r="S632" s="25" t="e">
        <f t="shared" si="425"/>
        <v>#N/A</v>
      </c>
      <c r="T632" s="25" t="e">
        <f t="shared" si="426"/>
        <v>#N/A</v>
      </c>
      <c r="U632" s="25" t="e">
        <f t="shared" si="446"/>
        <v>#VALUE!</v>
      </c>
      <c r="V632" s="25" t="e">
        <f t="shared" si="447"/>
        <v>#VALUE!</v>
      </c>
      <c r="W632" s="25" t="e">
        <f t="shared" si="448"/>
        <v>#VALUE!</v>
      </c>
      <c r="X632" s="26"/>
      <c r="Y632" s="85" t="e">
        <f t="shared" si="427"/>
        <v>#N/A</v>
      </c>
      <c r="Z632" s="85" t="e">
        <f t="shared" si="428"/>
        <v>#N/A</v>
      </c>
      <c r="AA632" s="85" t="e">
        <f t="shared" si="429"/>
        <v>#N/A</v>
      </c>
      <c r="AB632" s="85" t="e">
        <f t="shared" si="430"/>
        <v>#N/A</v>
      </c>
      <c r="AC632" s="85" t="e">
        <f t="shared" si="431"/>
        <v>#N/A</v>
      </c>
      <c r="AD632" s="85" t="e">
        <f t="shared" si="432"/>
        <v>#N/A</v>
      </c>
      <c r="AE632" s="85" t="e">
        <f t="shared" si="433"/>
        <v>#N/A</v>
      </c>
      <c r="AF632" s="85" t="e">
        <f t="shared" si="434"/>
        <v>#N/A</v>
      </c>
      <c r="AG632" s="85" t="e">
        <f t="shared" si="435"/>
        <v>#N/A</v>
      </c>
      <c r="AH632" s="85" t="e">
        <f t="shared" si="436"/>
        <v>#N/A</v>
      </c>
      <c r="AI632" s="85" t="e">
        <f t="shared" si="437"/>
        <v>#N/A</v>
      </c>
      <c r="AJ632" s="85" t="e">
        <f t="shared" si="438"/>
        <v>#N/A</v>
      </c>
      <c r="AK632" s="85" t="e">
        <f t="shared" si="449"/>
        <v>#VALUE!</v>
      </c>
      <c r="AL632" s="85" t="e">
        <f t="shared" si="450"/>
        <v>#VALUE!</v>
      </c>
      <c r="AM632" s="85" t="e">
        <f t="shared" si="451"/>
        <v>#VALUE!</v>
      </c>
      <c r="AN632" s="85" t="e">
        <f t="shared" si="452"/>
        <v>#N/A</v>
      </c>
      <c r="AO632" s="85" t="e">
        <f t="shared" si="439"/>
        <v>#N/A</v>
      </c>
      <c r="AP632" s="85" t="e">
        <f t="shared" si="440"/>
        <v>#N/A</v>
      </c>
      <c r="AQ632" s="85" t="e">
        <f t="shared" si="441"/>
        <v>#N/A</v>
      </c>
      <c r="AR632" s="85" t="e">
        <f t="shared" si="442"/>
        <v>#N/A</v>
      </c>
      <c r="AS632" s="85" t="e">
        <f t="shared" si="443"/>
        <v>#N/A</v>
      </c>
      <c r="AT632" s="85" t="e">
        <f t="shared" si="444"/>
        <v>#N/A</v>
      </c>
      <c r="AU632" s="85" t="e">
        <f t="shared" si="453"/>
        <v>#VALUE!</v>
      </c>
      <c r="AV632" s="85" t="e">
        <f t="shared" si="454"/>
        <v>#VALUE!</v>
      </c>
      <c r="AW632" s="85" t="e">
        <f t="shared" si="455"/>
        <v>#VALUE!</v>
      </c>
      <c r="AX632" s="25" t="e">
        <f t="shared" si="456"/>
        <v>#VALUE!</v>
      </c>
      <c r="AY632" s="25">
        <f t="shared" si="417"/>
        <v>1.0169999999999999</v>
      </c>
      <c r="AZ632" s="55" t="e">
        <f t="shared" si="457"/>
        <v>#DIV/0!</v>
      </c>
    </row>
    <row r="633" spans="3:52">
      <c r="C633" s="4"/>
      <c r="D633" s="4"/>
      <c r="E633" s="4"/>
      <c r="F633" s="4"/>
      <c r="G633" s="55">
        <f t="shared" si="418"/>
        <v>-1.1208741258741391E-2</v>
      </c>
      <c r="H633" s="26"/>
      <c r="I633" s="25">
        <f>'Randament Mammo'!$I$18-4.5</f>
        <v>61.5</v>
      </c>
      <c r="J633" s="26"/>
      <c r="K633" s="25">
        <f t="shared" si="445"/>
        <v>0</v>
      </c>
      <c r="L633" s="25" t="e">
        <f>VLOOKUP(E633,'Tabele aux MGD'!B623:F633,IF(_CTF="Mo/Mo",2,IF(_CTF="Mo/Rh",3,IF(_CTF="Rh/Rh",4,5))),0)</f>
        <v>#N/A</v>
      </c>
      <c r="M633" s="25" t="e">
        <f t="shared" si="419"/>
        <v>#N/A</v>
      </c>
      <c r="N633" s="25" t="e">
        <f t="shared" si="420"/>
        <v>#N/A</v>
      </c>
      <c r="O633" s="25" t="e">
        <f t="shared" si="421"/>
        <v>#N/A</v>
      </c>
      <c r="P633" s="25" t="e">
        <f t="shared" si="422"/>
        <v>#N/A</v>
      </c>
      <c r="Q633" s="25" t="e">
        <f t="shared" si="423"/>
        <v>#N/A</v>
      </c>
      <c r="R633" s="25" t="e">
        <f t="shared" si="424"/>
        <v>#N/A</v>
      </c>
      <c r="S633" s="25" t="e">
        <f t="shared" si="425"/>
        <v>#N/A</v>
      </c>
      <c r="T633" s="25" t="e">
        <f t="shared" si="426"/>
        <v>#N/A</v>
      </c>
      <c r="U633" s="25" t="e">
        <f t="shared" si="446"/>
        <v>#VALUE!</v>
      </c>
      <c r="V633" s="25" t="e">
        <f t="shared" si="447"/>
        <v>#VALUE!</v>
      </c>
      <c r="W633" s="25" t="e">
        <f t="shared" si="448"/>
        <v>#VALUE!</v>
      </c>
      <c r="X633" s="26"/>
      <c r="Y633" s="85" t="e">
        <f t="shared" si="427"/>
        <v>#N/A</v>
      </c>
      <c r="Z633" s="85" t="e">
        <f t="shared" si="428"/>
        <v>#N/A</v>
      </c>
      <c r="AA633" s="85" t="e">
        <f t="shared" si="429"/>
        <v>#N/A</v>
      </c>
      <c r="AB633" s="85" t="e">
        <f t="shared" si="430"/>
        <v>#N/A</v>
      </c>
      <c r="AC633" s="85" t="e">
        <f t="shared" si="431"/>
        <v>#N/A</v>
      </c>
      <c r="AD633" s="85" t="e">
        <f t="shared" si="432"/>
        <v>#N/A</v>
      </c>
      <c r="AE633" s="85" t="e">
        <f t="shared" si="433"/>
        <v>#N/A</v>
      </c>
      <c r="AF633" s="85" t="e">
        <f t="shared" si="434"/>
        <v>#N/A</v>
      </c>
      <c r="AG633" s="85" t="e">
        <f t="shared" si="435"/>
        <v>#N/A</v>
      </c>
      <c r="AH633" s="85" t="e">
        <f t="shared" si="436"/>
        <v>#N/A</v>
      </c>
      <c r="AI633" s="85" t="e">
        <f t="shared" si="437"/>
        <v>#N/A</v>
      </c>
      <c r="AJ633" s="85" t="e">
        <f t="shared" si="438"/>
        <v>#N/A</v>
      </c>
      <c r="AK633" s="85" t="e">
        <f t="shared" si="449"/>
        <v>#VALUE!</v>
      </c>
      <c r="AL633" s="85" t="e">
        <f t="shared" si="450"/>
        <v>#VALUE!</v>
      </c>
      <c r="AM633" s="85" t="e">
        <f t="shared" si="451"/>
        <v>#VALUE!</v>
      </c>
      <c r="AN633" s="85" t="e">
        <f t="shared" si="452"/>
        <v>#N/A</v>
      </c>
      <c r="AO633" s="85" t="e">
        <f t="shared" si="439"/>
        <v>#N/A</v>
      </c>
      <c r="AP633" s="85" t="e">
        <f t="shared" si="440"/>
        <v>#N/A</v>
      </c>
      <c r="AQ633" s="85" t="e">
        <f t="shared" si="441"/>
        <v>#N/A</v>
      </c>
      <c r="AR633" s="85" t="e">
        <f t="shared" si="442"/>
        <v>#N/A</v>
      </c>
      <c r="AS633" s="85" t="e">
        <f t="shared" si="443"/>
        <v>#N/A</v>
      </c>
      <c r="AT633" s="85" t="e">
        <f t="shared" si="444"/>
        <v>#N/A</v>
      </c>
      <c r="AU633" s="85" t="e">
        <f t="shared" si="453"/>
        <v>#VALUE!</v>
      </c>
      <c r="AV633" s="85" t="e">
        <f t="shared" si="454"/>
        <v>#VALUE!</v>
      </c>
      <c r="AW633" s="85" t="e">
        <f t="shared" si="455"/>
        <v>#VALUE!</v>
      </c>
      <c r="AX633" s="25" t="e">
        <f t="shared" si="456"/>
        <v>#VALUE!</v>
      </c>
      <c r="AY633" s="25">
        <f t="shared" si="417"/>
        <v>1.0169999999999999</v>
      </c>
      <c r="AZ633" s="55" t="e">
        <f t="shared" si="457"/>
        <v>#DIV/0!</v>
      </c>
    </row>
    <row r="634" spans="3:52">
      <c r="C634" s="4"/>
      <c r="D634" s="4"/>
      <c r="E634" s="4"/>
      <c r="F634" s="4"/>
      <c r="G634" s="55">
        <f t="shared" si="418"/>
        <v>-1.1208741258741391E-2</v>
      </c>
      <c r="H634" s="26"/>
      <c r="I634" s="25">
        <f>'Randament Mammo'!$I$18-4.5</f>
        <v>61.5</v>
      </c>
      <c r="J634" s="26"/>
      <c r="K634" s="25">
        <f t="shared" si="445"/>
        <v>0</v>
      </c>
      <c r="L634" s="25" t="e">
        <f>VLOOKUP(E634,'Tabele aux MGD'!B624:F634,IF(_CTF="Mo/Mo",2,IF(_CTF="Mo/Rh",3,IF(_CTF="Rh/Rh",4,5))),0)</f>
        <v>#N/A</v>
      </c>
      <c r="M634" s="25" t="e">
        <f t="shared" si="419"/>
        <v>#N/A</v>
      </c>
      <c r="N634" s="25" t="e">
        <f t="shared" si="420"/>
        <v>#N/A</v>
      </c>
      <c r="O634" s="25" t="e">
        <f t="shared" si="421"/>
        <v>#N/A</v>
      </c>
      <c r="P634" s="25" t="e">
        <f t="shared" si="422"/>
        <v>#N/A</v>
      </c>
      <c r="Q634" s="25" t="e">
        <f t="shared" si="423"/>
        <v>#N/A</v>
      </c>
      <c r="R634" s="25" t="e">
        <f t="shared" si="424"/>
        <v>#N/A</v>
      </c>
      <c r="S634" s="25" t="e">
        <f t="shared" si="425"/>
        <v>#N/A</v>
      </c>
      <c r="T634" s="25" t="e">
        <f t="shared" si="426"/>
        <v>#N/A</v>
      </c>
      <c r="U634" s="25" t="e">
        <f t="shared" si="446"/>
        <v>#VALUE!</v>
      </c>
      <c r="V634" s="25" t="e">
        <f t="shared" si="447"/>
        <v>#VALUE!</v>
      </c>
      <c r="W634" s="25" t="e">
        <f t="shared" si="448"/>
        <v>#VALUE!</v>
      </c>
      <c r="X634" s="26"/>
      <c r="Y634" s="85" t="e">
        <f t="shared" si="427"/>
        <v>#N/A</v>
      </c>
      <c r="Z634" s="85" t="e">
        <f t="shared" si="428"/>
        <v>#N/A</v>
      </c>
      <c r="AA634" s="85" t="e">
        <f t="shared" si="429"/>
        <v>#N/A</v>
      </c>
      <c r="AB634" s="85" t="e">
        <f t="shared" si="430"/>
        <v>#N/A</v>
      </c>
      <c r="AC634" s="85" t="e">
        <f t="shared" si="431"/>
        <v>#N/A</v>
      </c>
      <c r="AD634" s="85" t="e">
        <f t="shared" si="432"/>
        <v>#N/A</v>
      </c>
      <c r="AE634" s="85" t="e">
        <f t="shared" si="433"/>
        <v>#N/A</v>
      </c>
      <c r="AF634" s="85" t="e">
        <f t="shared" si="434"/>
        <v>#N/A</v>
      </c>
      <c r="AG634" s="85" t="e">
        <f t="shared" si="435"/>
        <v>#N/A</v>
      </c>
      <c r="AH634" s="85" t="e">
        <f t="shared" si="436"/>
        <v>#N/A</v>
      </c>
      <c r="AI634" s="85" t="e">
        <f t="shared" si="437"/>
        <v>#N/A</v>
      </c>
      <c r="AJ634" s="85" t="e">
        <f t="shared" si="438"/>
        <v>#N/A</v>
      </c>
      <c r="AK634" s="85" t="e">
        <f t="shared" si="449"/>
        <v>#VALUE!</v>
      </c>
      <c r="AL634" s="85" t="e">
        <f t="shared" si="450"/>
        <v>#VALUE!</v>
      </c>
      <c r="AM634" s="85" t="e">
        <f t="shared" si="451"/>
        <v>#VALUE!</v>
      </c>
      <c r="AN634" s="85" t="e">
        <f t="shared" si="452"/>
        <v>#N/A</v>
      </c>
      <c r="AO634" s="85" t="e">
        <f t="shared" si="439"/>
        <v>#N/A</v>
      </c>
      <c r="AP634" s="85" t="e">
        <f t="shared" si="440"/>
        <v>#N/A</v>
      </c>
      <c r="AQ634" s="85" t="e">
        <f t="shared" si="441"/>
        <v>#N/A</v>
      </c>
      <c r="AR634" s="85" t="e">
        <f t="shared" si="442"/>
        <v>#N/A</v>
      </c>
      <c r="AS634" s="85" t="e">
        <f t="shared" si="443"/>
        <v>#N/A</v>
      </c>
      <c r="AT634" s="85" t="e">
        <f t="shared" si="444"/>
        <v>#N/A</v>
      </c>
      <c r="AU634" s="85" t="e">
        <f t="shared" si="453"/>
        <v>#VALUE!</v>
      </c>
      <c r="AV634" s="85" t="e">
        <f t="shared" si="454"/>
        <v>#VALUE!</v>
      </c>
      <c r="AW634" s="85" t="e">
        <f t="shared" si="455"/>
        <v>#VALUE!</v>
      </c>
      <c r="AX634" s="25" t="e">
        <f t="shared" si="456"/>
        <v>#VALUE!</v>
      </c>
      <c r="AY634" s="25">
        <f t="shared" si="417"/>
        <v>1.0169999999999999</v>
      </c>
      <c r="AZ634" s="55" t="e">
        <f t="shared" si="457"/>
        <v>#DIV/0!</v>
      </c>
    </row>
    <row r="635" spans="3:52">
      <c r="C635" s="4"/>
      <c r="D635" s="4"/>
      <c r="E635" s="4"/>
      <c r="F635" s="4"/>
      <c r="G635" s="55">
        <f t="shared" si="418"/>
        <v>-1.1208741258741391E-2</v>
      </c>
      <c r="H635" s="26"/>
      <c r="I635" s="25">
        <f>'Randament Mammo'!$I$18-4.5</f>
        <v>61.5</v>
      </c>
      <c r="J635" s="26"/>
      <c r="K635" s="25">
        <f t="shared" si="445"/>
        <v>0</v>
      </c>
      <c r="L635" s="25" t="e">
        <f>VLOOKUP(E635,'Tabele aux MGD'!B625:F635,IF(_CTF="Mo/Mo",2,IF(_CTF="Mo/Rh",3,IF(_CTF="Rh/Rh",4,5))),0)</f>
        <v>#N/A</v>
      </c>
      <c r="M635" s="25" t="e">
        <f t="shared" si="419"/>
        <v>#N/A</v>
      </c>
      <c r="N635" s="25" t="e">
        <f t="shared" si="420"/>
        <v>#N/A</v>
      </c>
      <c r="O635" s="25" t="e">
        <f t="shared" si="421"/>
        <v>#N/A</v>
      </c>
      <c r="P635" s="25" t="e">
        <f t="shared" si="422"/>
        <v>#N/A</v>
      </c>
      <c r="Q635" s="25" t="e">
        <f t="shared" si="423"/>
        <v>#N/A</v>
      </c>
      <c r="R635" s="25" t="e">
        <f t="shared" si="424"/>
        <v>#N/A</v>
      </c>
      <c r="S635" s="25" t="e">
        <f t="shared" si="425"/>
        <v>#N/A</v>
      </c>
      <c r="T635" s="25" t="e">
        <f t="shared" si="426"/>
        <v>#N/A</v>
      </c>
      <c r="U635" s="25" t="e">
        <f t="shared" si="446"/>
        <v>#VALUE!</v>
      </c>
      <c r="V635" s="25" t="e">
        <f t="shared" si="447"/>
        <v>#VALUE!</v>
      </c>
      <c r="W635" s="25" t="e">
        <f t="shared" si="448"/>
        <v>#VALUE!</v>
      </c>
      <c r="X635" s="26"/>
      <c r="Y635" s="85" t="e">
        <f t="shared" si="427"/>
        <v>#N/A</v>
      </c>
      <c r="Z635" s="85" t="e">
        <f t="shared" si="428"/>
        <v>#N/A</v>
      </c>
      <c r="AA635" s="85" t="e">
        <f t="shared" si="429"/>
        <v>#N/A</v>
      </c>
      <c r="AB635" s="85" t="e">
        <f t="shared" si="430"/>
        <v>#N/A</v>
      </c>
      <c r="AC635" s="85" t="e">
        <f t="shared" si="431"/>
        <v>#N/A</v>
      </c>
      <c r="AD635" s="85" t="e">
        <f t="shared" si="432"/>
        <v>#N/A</v>
      </c>
      <c r="AE635" s="85" t="e">
        <f t="shared" si="433"/>
        <v>#N/A</v>
      </c>
      <c r="AF635" s="85" t="e">
        <f t="shared" si="434"/>
        <v>#N/A</v>
      </c>
      <c r="AG635" s="85" t="e">
        <f t="shared" si="435"/>
        <v>#N/A</v>
      </c>
      <c r="AH635" s="85" t="e">
        <f t="shared" si="436"/>
        <v>#N/A</v>
      </c>
      <c r="AI635" s="85" t="e">
        <f t="shared" si="437"/>
        <v>#N/A</v>
      </c>
      <c r="AJ635" s="85" t="e">
        <f t="shared" si="438"/>
        <v>#N/A</v>
      </c>
      <c r="AK635" s="85" t="e">
        <f t="shared" si="449"/>
        <v>#VALUE!</v>
      </c>
      <c r="AL635" s="85" t="e">
        <f t="shared" si="450"/>
        <v>#VALUE!</v>
      </c>
      <c r="AM635" s="85" t="e">
        <f t="shared" si="451"/>
        <v>#VALUE!</v>
      </c>
      <c r="AN635" s="85" t="e">
        <f t="shared" si="452"/>
        <v>#N/A</v>
      </c>
      <c r="AO635" s="85" t="e">
        <f t="shared" si="439"/>
        <v>#N/A</v>
      </c>
      <c r="AP635" s="85" t="e">
        <f t="shared" si="440"/>
        <v>#N/A</v>
      </c>
      <c r="AQ635" s="85" t="e">
        <f t="shared" si="441"/>
        <v>#N/A</v>
      </c>
      <c r="AR635" s="85" t="e">
        <f t="shared" si="442"/>
        <v>#N/A</v>
      </c>
      <c r="AS635" s="85" t="e">
        <f t="shared" si="443"/>
        <v>#N/A</v>
      </c>
      <c r="AT635" s="85" t="e">
        <f t="shared" si="444"/>
        <v>#N/A</v>
      </c>
      <c r="AU635" s="85" t="e">
        <f t="shared" si="453"/>
        <v>#VALUE!</v>
      </c>
      <c r="AV635" s="85" t="e">
        <f t="shared" si="454"/>
        <v>#VALUE!</v>
      </c>
      <c r="AW635" s="85" t="e">
        <f t="shared" si="455"/>
        <v>#VALUE!</v>
      </c>
      <c r="AX635" s="25" t="e">
        <f t="shared" si="456"/>
        <v>#VALUE!</v>
      </c>
      <c r="AY635" s="25">
        <f t="shared" si="417"/>
        <v>1.0169999999999999</v>
      </c>
      <c r="AZ635" s="55" t="e">
        <f t="shared" si="457"/>
        <v>#DIV/0!</v>
      </c>
    </row>
    <row r="636" spans="3:52">
      <c r="C636" s="4"/>
      <c r="D636" s="4"/>
      <c r="E636" s="4"/>
      <c r="F636" s="4"/>
      <c r="G636" s="55">
        <f t="shared" si="418"/>
        <v>-1.1208741258741391E-2</v>
      </c>
      <c r="H636" s="26"/>
      <c r="I636" s="25">
        <f>'Randament Mammo'!$I$18-4.5</f>
        <v>61.5</v>
      </c>
      <c r="J636" s="26"/>
      <c r="K636" s="25">
        <f t="shared" si="445"/>
        <v>0</v>
      </c>
      <c r="L636" s="25" t="e">
        <f>VLOOKUP(E636,'Tabele aux MGD'!B626:F636,IF(_CTF="Mo/Mo",2,IF(_CTF="Mo/Rh",3,IF(_CTF="Rh/Rh",4,5))),0)</f>
        <v>#N/A</v>
      </c>
      <c r="M636" s="25" t="e">
        <f t="shared" si="419"/>
        <v>#N/A</v>
      </c>
      <c r="N636" s="25" t="e">
        <f t="shared" si="420"/>
        <v>#N/A</v>
      </c>
      <c r="O636" s="25" t="e">
        <f t="shared" si="421"/>
        <v>#N/A</v>
      </c>
      <c r="P636" s="25" t="e">
        <f t="shared" si="422"/>
        <v>#N/A</v>
      </c>
      <c r="Q636" s="25" t="e">
        <f t="shared" si="423"/>
        <v>#N/A</v>
      </c>
      <c r="R636" s="25" t="e">
        <f t="shared" si="424"/>
        <v>#N/A</v>
      </c>
      <c r="S636" s="25" t="e">
        <f t="shared" si="425"/>
        <v>#N/A</v>
      </c>
      <c r="T636" s="25" t="e">
        <f t="shared" si="426"/>
        <v>#N/A</v>
      </c>
      <c r="U636" s="25" t="e">
        <f t="shared" si="446"/>
        <v>#VALUE!</v>
      </c>
      <c r="V636" s="25" t="e">
        <f t="shared" si="447"/>
        <v>#VALUE!</v>
      </c>
      <c r="W636" s="25" t="e">
        <f t="shared" si="448"/>
        <v>#VALUE!</v>
      </c>
      <c r="X636" s="26"/>
      <c r="Y636" s="85" t="e">
        <f t="shared" si="427"/>
        <v>#N/A</v>
      </c>
      <c r="Z636" s="85" t="e">
        <f t="shared" si="428"/>
        <v>#N/A</v>
      </c>
      <c r="AA636" s="85" t="e">
        <f t="shared" si="429"/>
        <v>#N/A</v>
      </c>
      <c r="AB636" s="85" t="e">
        <f t="shared" si="430"/>
        <v>#N/A</v>
      </c>
      <c r="AC636" s="85" t="e">
        <f t="shared" si="431"/>
        <v>#N/A</v>
      </c>
      <c r="AD636" s="85" t="e">
        <f t="shared" si="432"/>
        <v>#N/A</v>
      </c>
      <c r="AE636" s="85" t="e">
        <f t="shared" si="433"/>
        <v>#N/A</v>
      </c>
      <c r="AF636" s="85" t="e">
        <f t="shared" si="434"/>
        <v>#N/A</v>
      </c>
      <c r="AG636" s="85" t="e">
        <f t="shared" si="435"/>
        <v>#N/A</v>
      </c>
      <c r="AH636" s="85" t="e">
        <f t="shared" si="436"/>
        <v>#N/A</v>
      </c>
      <c r="AI636" s="85" t="e">
        <f t="shared" si="437"/>
        <v>#N/A</v>
      </c>
      <c r="AJ636" s="85" t="e">
        <f t="shared" si="438"/>
        <v>#N/A</v>
      </c>
      <c r="AK636" s="85" t="e">
        <f t="shared" si="449"/>
        <v>#VALUE!</v>
      </c>
      <c r="AL636" s="85" t="e">
        <f t="shared" si="450"/>
        <v>#VALUE!</v>
      </c>
      <c r="AM636" s="85" t="e">
        <f t="shared" si="451"/>
        <v>#VALUE!</v>
      </c>
      <c r="AN636" s="85" t="e">
        <f t="shared" si="452"/>
        <v>#N/A</v>
      </c>
      <c r="AO636" s="85" t="e">
        <f t="shared" si="439"/>
        <v>#N/A</v>
      </c>
      <c r="AP636" s="85" t="e">
        <f t="shared" si="440"/>
        <v>#N/A</v>
      </c>
      <c r="AQ636" s="85" t="e">
        <f t="shared" si="441"/>
        <v>#N/A</v>
      </c>
      <c r="AR636" s="85" t="e">
        <f t="shared" si="442"/>
        <v>#N/A</v>
      </c>
      <c r="AS636" s="85" t="e">
        <f t="shared" si="443"/>
        <v>#N/A</v>
      </c>
      <c r="AT636" s="85" t="e">
        <f t="shared" si="444"/>
        <v>#N/A</v>
      </c>
      <c r="AU636" s="85" t="e">
        <f t="shared" si="453"/>
        <v>#VALUE!</v>
      </c>
      <c r="AV636" s="85" t="e">
        <f t="shared" si="454"/>
        <v>#VALUE!</v>
      </c>
      <c r="AW636" s="85" t="e">
        <f t="shared" si="455"/>
        <v>#VALUE!</v>
      </c>
      <c r="AX636" s="25" t="e">
        <f t="shared" si="456"/>
        <v>#VALUE!</v>
      </c>
      <c r="AY636" s="25">
        <f t="shared" si="417"/>
        <v>1.0169999999999999</v>
      </c>
      <c r="AZ636" s="55" t="e">
        <f t="shared" si="457"/>
        <v>#DIV/0!</v>
      </c>
    </row>
    <row r="637" spans="3:52">
      <c r="C637" s="4"/>
      <c r="D637" s="4"/>
      <c r="E637" s="4"/>
      <c r="F637" s="4"/>
      <c r="G637" s="55">
        <f t="shared" si="418"/>
        <v>-1.1208741258741391E-2</v>
      </c>
      <c r="H637" s="26"/>
      <c r="I637" s="25">
        <f>'Randament Mammo'!$I$18-4.5</f>
        <v>61.5</v>
      </c>
      <c r="J637" s="26"/>
      <c r="K637" s="25">
        <f t="shared" si="445"/>
        <v>0</v>
      </c>
      <c r="L637" s="25" t="e">
        <f>VLOOKUP(E637,'Tabele aux MGD'!B627:F637,IF(_CTF="Mo/Mo",2,IF(_CTF="Mo/Rh",3,IF(_CTF="Rh/Rh",4,5))),0)</f>
        <v>#N/A</v>
      </c>
      <c r="M637" s="25" t="e">
        <f t="shared" si="419"/>
        <v>#N/A</v>
      </c>
      <c r="N637" s="25" t="e">
        <f t="shared" si="420"/>
        <v>#N/A</v>
      </c>
      <c r="O637" s="25" t="e">
        <f t="shared" si="421"/>
        <v>#N/A</v>
      </c>
      <c r="P637" s="25" t="e">
        <f t="shared" si="422"/>
        <v>#N/A</v>
      </c>
      <c r="Q637" s="25" t="e">
        <f t="shared" si="423"/>
        <v>#N/A</v>
      </c>
      <c r="R637" s="25" t="e">
        <f t="shared" si="424"/>
        <v>#N/A</v>
      </c>
      <c r="S637" s="25" t="e">
        <f t="shared" si="425"/>
        <v>#N/A</v>
      </c>
      <c r="T637" s="25" t="e">
        <f t="shared" si="426"/>
        <v>#N/A</v>
      </c>
      <c r="U637" s="25" t="e">
        <f t="shared" si="446"/>
        <v>#VALUE!</v>
      </c>
      <c r="V637" s="25" t="e">
        <f t="shared" si="447"/>
        <v>#VALUE!</v>
      </c>
      <c r="W637" s="25" t="e">
        <f t="shared" si="448"/>
        <v>#VALUE!</v>
      </c>
      <c r="X637" s="26"/>
      <c r="Y637" s="85" t="e">
        <f t="shared" si="427"/>
        <v>#N/A</v>
      </c>
      <c r="Z637" s="85" t="e">
        <f t="shared" si="428"/>
        <v>#N/A</v>
      </c>
      <c r="AA637" s="85" t="e">
        <f t="shared" si="429"/>
        <v>#N/A</v>
      </c>
      <c r="AB637" s="85" t="e">
        <f t="shared" si="430"/>
        <v>#N/A</v>
      </c>
      <c r="AC637" s="85" t="e">
        <f t="shared" si="431"/>
        <v>#N/A</v>
      </c>
      <c r="AD637" s="85" t="e">
        <f t="shared" si="432"/>
        <v>#N/A</v>
      </c>
      <c r="AE637" s="85" t="e">
        <f t="shared" si="433"/>
        <v>#N/A</v>
      </c>
      <c r="AF637" s="85" t="e">
        <f t="shared" si="434"/>
        <v>#N/A</v>
      </c>
      <c r="AG637" s="85" t="e">
        <f t="shared" si="435"/>
        <v>#N/A</v>
      </c>
      <c r="AH637" s="85" t="e">
        <f t="shared" si="436"/>
        <v>#N/A</v>
      </c>
      <c r="AI637" s="85" t="e">
        <f t="shared" si="437"/>
        <v>#N/A</v>
      </c>
      <c r="AJ637" s="85" t="e">
        <f t="shared" si="438"/>
        <v>#N/A</v>
      </c>
      <c r="AK637" s="85" t="e">
        <f t="shared" si="449"/>
        <v>#VALUE!</v>
      </c>
      <c r="AL637" s="85" t="e">
        <f t="shared" si="450"/>
        <v>#VALUE!</v>
      </c>
      <c r="AM637" s="85" t="e">
        <f t="shared" si="451"/>
        <v>#VALUE!</v>
      </c>
      <c r="AN637" s="85" t="e">
        <f t="shared" si="452"/>
        <v>#N/A</v>
      </c>
      <c r="AO637" s="85" t="e">
        <f t="shared" si="439"/>
        <v>#N/A</v>
      </c>
      <c r="AP637" s="85" t="e">
        <f t="shared" si="440"/>
        <v>#N/A</v>
      </c>
      <c r="AQ637" s="85" t="e">
        <f t="shared" si="441"/>
        <v>#N/A</v>
      </c>
      <c r="AR637" s="85" t="e">
        <f t="shared" si="442"/>
        <v>#N/A</v>
      </c>
      <c r="AS637" s="85" t="e">
        <f t="shared" si="443"/>
        <v>#N/A</v>
      </c>
      <c r="AT637" s="85" t="e">
        <f t="shared" si="444"/>
        <v>#N/A</v>
      </c>
      <c r="AU637" s="85" t="e">
        <f t="shared" si="453"/>
        <v>#VALUE!</v>
      </c>
      <c r="AV637" s="85" t="e">
        <f t="shared" si="454"/>
        <v>#VALUE!</v>
      </c>
      <c r="AW637" s="85" t="e">
        <f t="shared" si="455"/>
        <v>#VALUE!</v>
      </c>
      <c r="AX637" s="25" t="e">
        <f t="shared" si="456"/>
        <v>#VALUE!</v>
      </c>
      <c r="AY637" s="25">
        <f t="shared" si="417"/>
        <v>1.0169999999999999</v>
      </c>
      <c r="AZ637" s="55" t="e">
        <f t="shared" si="457"/>
        <v>#DIV/0!</v>
      </c>
    </row>
    <row r="638" spans="3:52">
      <c r="C638" s="4"/>
      <c r="D638" s="4"/>
      <c r="E638" s="4"/>
      <c r="F638" s="4"/>
      <c r="G638" s="55">
        <f t="shared" si="418"/>
        <v>-1.1208741258741391E-2</v>
      </c>
      <c r="H638" s="26"/>
      <c r="I638" s="25">
        <f>'Randament Mammo'!$I$18-4.5</f>
        <v>61.5</v>
      </c>
      <c r="J638" s="26"/>
      <c r="K638" s="25">
        <f t="shared" si="445"/>
        <v>0</v>
      </c>
      <c r="L638" s="25" t="e">
        <f>VLOOKUP(E638,'Tabele aux MGD'!B628:F638,IF(_CTF="Mo/Mo",2,IF(_CTF="Mo/Rh",3,IF(_CTF="Rh/Rh",4,5))),0)</f>
        <v>#N/A</v>
      </c>
      <c r="M638" s="25" t="e">
        <f t="shared" si="419"/>
        <v>#N/A</v>
      </c>
      <c r="N638" s="25" t="e">
        <f t="shared" si="420"/>
        <v>#N/A</v>
      </c>
      <c r="O638" s="25" t="e">
        <f t="shared" si="421"/>
        <v>#N/A</v>
      </c>
      <c r="P638" s="25" t="e">
        <f t="shared" si="422"/>
        <v>#N/A</v>
      </c>
      <c r="Q638" s="25" t="e">
        <f t="shared" si="423"/>
        <v>#N/A</v>
      </c>
      <c r="R638" s="25" t="e">
        <f t="shared" si="424"/>
        <v>#N/A</v>
      </c>
      <c r="S638" s="25" t="e">
        <f t="shared" si="425"/>
        <v>#N/A</v>
      </c>
      <c r="T638" s="25" t="e">
        <f t="shared" si="426"/>
        <v>#N/A</v>
      </c>
      <c r="U638" s="25" t="e">
        <f t="shared" si="446"/>
        <v>#VALUE!</v>
      </c>
      <c r="V638" s="25" t="e">
        <f t="shared" si="447"/>
        <v>#VALUE!</v>
      </c>
      <c r="W638" s="25" t="e">
        <f t="shared" si="448"/>
        <v>#VALUE!</v>
      </c>
      <c r="X638" s="26"/>
      <c r="Y638" s="85" t="e">
        <f t="shared" si="427"/>
        <v>#N/A</v>
      </c>
      <c r="Z638" s="85" t="e">
        <f t="shared" si="428"/>
        <v>#N/A</v>
      </c>
      <c r="AA638" s="85" t="e">
        <f t="shared" si="429"/>
        <v>#N/A</v>
      </c>
      <c r="AB638" s="85" t="e">
        <f t="shared" si="430"/>
        <v>#N/A</v>
      </c>
      <c r="AC638" s="85" t="e">
        <f t="shared" si="431"/>
        <v>#N/A</v>
      </c>
      <c r="AD638" s="85" t="e">
        <f t="shared" si="432"/>
        <v>#N/A</v>
      </c>
      <c r="AE638" s="85" t="e">
        <f t="shared" si="433"/>
        <v>#N/A</v>
      </c>
      <c r="AF638" s="85" t="e">
        <f t="shared" si="434"/>
        <v>#N/A</v>
      </c>
      <c r="AG638" s="85" t="e">
        <f t="shared" si="435"/>
        <v>#N/A</v>
      </c>
      <c r="AH638" s="85" t="e">
        <f t="shared" si="436"/>
        <v>#N/A</v>
      </c>
      <c r="AI638" s="85" t="e">
        <f t="shared" si="437"/>
        <v>#N/A</v>
      </c>
      <c r="AJ638" s="85" t="e">
        <f t="shared" si="438"/>
        <v>#N/A</v>
      </c>
      <c r="AK638" s="85" t="e">
        <f t="shared" si="449"/>
        <v>#VALUE!</v>
      </c>
      <c r="AL638" s="85" t="e">
        <f t="shared" si="450"/>
        <v>#VALUE!</v>
      </c>
      <c r="AM638" s="85" t="e">
        <f t="shared" si="451"/>
        <v>#VALUE!</v>
      </c>
      <c r="AN638" s="85" t="e">
        <f t="shared" si="452"/>
        <v>#N/A</v>
      </c>
      <c r="AO638" s="85" t="e">
        <f t="shared" si="439"/>
        <v>#N/A</v>
      </c>
      <c r="AP638" s="85" t="e">
        <f t="shared" si="440"/>
        <v>#N/A</v>
      </c>
      <c r="AQ638" s="85" t="e">
        <f t="shared" si="441"/>
        <v>#N/A</v>
      </c>
      <c r="AR638" s="85" t="e">
        <f t="shared" si="442"/>
        <v>#N/A</v>
      </c>
      <c r="AS638" s="85" t="e">
        <f t="shared" si="443"/>
        <v>#N/A</v>
      </c>
      <c r="AT638" s="85" t="e">
        <f t="shared" si="444"/>
        <v>#N/A</v>
      </c>
      <c r="AU638" s="85" t="e">
        <f t="shared" si="453"/>
        <v>#VALUE!</v>
      </c>
      <c r="AV638" s="85" t="e">
        <f t="shared" si="454"/>
        <v>#VALUE!</v>
      </c>
      <c r="AW638" s="85" t="e">
        <f t="shared" si="455"/>
        <v>#VALUE!</v>
      </c>
      <c r="AX638" s="25" t="e">
        <f t="shared" si="456"/>
        <v>#VALUE!</v>
      </c>
      <c r="AY638" s="25">
        <f t="shared" si="417"/>
        <v>1.0169999999999999</v>
      </c>
      <c r="AZ638" s="55" t="e">
        <f t="shared" si="457"/>
        <v>#DIV/0!</v>
      </c>
    </row>
    <row r="639" spans="3:52">
      <c r="C639" s="4"/>
      <c r="D639" s="4"/>
      <c r="E639" s="4"/>
      <c r="F639" s="4"/>
      <c r="G639" s="55">
        <f t="shared" si="418"/>
        <v>-1.1208741258741391E-2</v>
      </c>
      <c r="H639" s="26"/>
      <c r="I639" s="25">
        <f>'Randament Mammo'!$I$18-4.5</f>
        <v>61.5</v>
      </c>
      <c r="J639" s="26"/>
      <c r="K639" s="25">
        <f t="shared" si="445"/>
        <v>0</v>
      </c>
      <c r="L639" s="25" t="e">
        <f>VLOOKUP(E639,'Tabele aux MGD'!B629:F639,IF(_CTF="Mo/Mo",2,IF(_CTF="Mo/Rh",3,IF(_CTF="Rh/Rh",4,5))),0)</f>
        <v>#N/A</v>
      </c>
      <c r="M639" s="25" t="e">
        <f t="shared" si="419"/>
        <v>#N/A</v>
      </c>
      <c r="N639" s="25" t="e">
        <f t="shared" si="420"/>
        <v>#N/A</v>
      </c>
      <c r="O639" s="25" t="e">
        <f t="shared" si="421"/>
        <v>#N/A</v>
      </c>
      <c r="P639" s="25" t="e">
        <f t="shared" si="422"/>
        <v>#N/A</v>
      </c>
      <c r="Q639" s="25" t="e">
        <f t="shared" si="423"/>
        <v>#N/A</v>
      </c>
      <c r="R639" s="25" t="e">
        <f t="shared" si="424"/>
        <v>#N/A</v>
      </c>
      <c r="S639" s="25" t="e">
        <f t="shared" si="425"/>
        <v>#N/A</v>
      </c>
      <c r="T639" s="25" t="e">
        <f t="shared" si="426"/>
        <v>#N/A</v>
      </c>
      <c r="U639" s="25" t="e">
        <f t="shared" si="446"/>
        <v>#VALUE!</v>
      </c>
      <c r="V639" s="25" t="e">
        <f t="shared" si="447"/>
        <v>#VALUE!</v>
      </c>
      <c r="W639" s="25" t="e">
        <f t="shared" si="448"/>
        <v>#VALUE!</v>
      </c>
      <c r="X639" s="26"/>
      <c r="Y639" s="85" t="e">
        <f t="shared" si="427"/>
        <v>#N/A</v>
      </c>
      <c r="Z639" s="85" t="e">
        <f t="shared" si="428"/>
        <v>#N/A</v>
      </c>
      <c r="AA639" s="85" t="e">
        <f t="shared" si="429"/>
        <v>#N/A</v>
      </c>
      <c r="AB639" s="85" t="e">
        <f t="shared" si="430"/>
        <v>#N/A</v>
      </c>
      <c r="AC639" s="85" t="e">
        <f t="shared" si="431"/>
        <v>#N/A</v>
      </c>
      <c r="AD639" s="85" t="e">
        <f t="shared" si="432"/>
        <v>#N/A</v>
      </c>
      <c r="AE639" s="85" t="e">
        <f t="shared" si="433"/>
        <v>#N/A</v>
      </c>
      <c r="AF639" s="85" t="e">
        <f t="shared" si="434"/>
        <v>#N/A</v>
      </c>
      <c r="AG639" s="85" t="e">
        <f t="shared" si="435"/>
        <v>#N/A</v>
      </c>
      <c r="AH639" s="85" t="e">
        <f t="shared" si="436"/>
        <v>#N/A</v>
      </c>
      <c r="AI639" s="85" t="e">
        <f t="shared" si="437"/>
        <v>#N/A</v>
      </c>
      <c r="AJ639" s="85" t="e">
        <f t="shared" si="438"/>
        <v>#N/A</v>
      </c>
      <c r="AK639" s="85" t="e">
        <f t="shared" si="449"/>
        <v>#VALUE!</v>
      </c>
      <c r="AL639" s="85" t="e">
        <f t="shared" si="450"/>
        <v>#VALUE!</v>
      </c>
      <c r="AM639" s="85" t="e">
        <f t="shared" si="451"/>
        <v>#VALUE!</v>
      </c>
      <c r="AN639" s="85" t="e">
        <f t="shared" si="452"/>
        <v>#N/A</v>
      </c>
      <c r="AO639" s="85" t="e">
        <f t="shared" si="439"/>
        <v>#N/A</v>
      </c>
      <c r="AP639" s="85" t="e">
        <f t="shared" si="440"/>
        <v>#N/A</v>
      </c>
      <c r="AQ639" s="85" t="e">
        <f t="shared" si="441"/>
        <v>#N/A</v>
      </c>
      <c r="AR639" s="85" t="e">
        <f t="shared" si="442"/>
        <v>#N/A</v>
      </c>
      <c r="AS639" s="85" t="e">
        <f t="shared" si="443"/>
        <v>#N/A</v>
      </c>
      <c r="AT639" s="85" t="e">
        <f t="shared" si="444"/>
        <v>#N/A</v>
      </c>
      <c r="AU639" s="85" t="e">
        <f t="shared" si="453"/>
        <v>#VALUE!</v>
      </c>
      <c r="AV639" s="85" t="e">
        <f t="shared" si="454"/>
        <v>#VALUE!</v>
      </c>
      <c r="AW639" s="85" t="e">
        <f t="shared" si="455"/>
        <v>#VALUE!</v>
      </c>
      <c r="AX639" s="25" t="e">
        <f t="shared" si="456"/>
        <v>#VALUE!</v>
      </c>
      <c r="AY639" s="25">
        <f t="shared" si="417"/>
        <v>1.0169999999999999</v>
      </c>
      <c r="AZ639" s="55" t="e">
        <f t="shared" si="457"/>
        <v>#DIV/0!</v>
      </c>
    </row>
    <row r="640" spans="3:52">
      <c r="C640" s="4"/>
      <c r="D640" s="4"/>
      <c r="E640" s="4"/>
      <c r="F640" s="4"/>
      <c r="G640" s="55">
        <f t="shared" si="418"/>
        <v>-1.1208741258741391E-2</v>
      </c>
      <c r="H640" s="26"/>
      <c r="I640" s="25">
        <f>'Randament Mammo'!$I$18-4.5</f>
        <v>61.5</v>
      </c>
      <c r="J640" s="26"/>
      <c r="K640" s="25">
        <f t="shared" si="445"/>
        <v>0</v>
      </c>
      <c r="L640" s="25" t="e">
        <f>VLOOKUP(E640,'Tabele aux MGD'!B630:F640,IF(_CTF="Mo/Mo",2,IF(_CTF="Mo/Rh",3,IF(_CTF="Rh/Rh",4,5))),0)</f>
        <v>#N/A</v>
      </c>
      <c r="M640" s="25" t="e">
        <f t="shared" si="419"/>
        <v>#N/A</v>
      </c>
      <c r="N640" s="25" t="e">
        <f t="shared" si="420"/>
        <v>#N/A</v>
      </c>
      <c r="O640" s="25" t="e">
        <f t="shared" si="421"/>
        <v>#N/A</v>
      </c>
      <c r="P640" s="25" t="e">
        <f t="shared" si="422"/>
        <v>#N/A</v>
      </c>
      <c r="Q640" s="25" t="e">
        <f t="shared" si="423"/>
        <v>#N/A</v>
      </c>
      <c r="R640" s="25" t="e">
        <f t="shared" si="424"/>
        <v>#N/A</v>
      </c>
      <c r="S640" s="25" t="e">
        <f t="shared" si="425"/>
        <v>#N/A</v>
      </c>
      <c r="T640" s="25" t="e">
        <f t="shared" si="426"/>
        <v>#N/A</v>
      </c>
      <c r="U640" s="25" t="e">
        <f t="shared" si="446"/>
        <v>#VALUE!</v>
      </c>
      <c r="V640" s="25" t="e">
        <f t="shared" si="447"/>
        <v>#VALUE!</v>
      </c>
      <c r="W640" s="25" t="e">
        <f t="shared" si="448"/>
        <v>#VALUE!</v>
      </c>
      <c r="X640" s="26"/>
      <c r="Y640" s="85" t="e">
        <f t="shared" si="427"/>
        <v>#N/A</v>
      </c>
      <c r="Z640" s="85" t="e">
        <f t="shared" si="428"/>
        <v>#N/A</v>
      </c>
      <c r="AA640" s="85" t="e">
        <f t="shared" si="429"/>
        <v>#N/A</v>
      </c>
      <c r="AB640" s="85" t="e">
        <f t="shared" si="430"/>
        <v>#N/A</v>
      </c>
      <c r="AC640" s="85" t="e">
        <f t="shared" si="431"/>
        <v>#N/A</v>
      </c>
      <c r="AD640" s="85" t="e">
        <f t="shared" si="432"/>
        <v>#N/A</v>
      </c>
      <c r="AE640" s="85" t="e">
        <f t="shared" si="433"/>
        <v>#N/A</v>
      </c>
      <c r="AF640" s="85" t="e">
        <f t="shared" si="434"/>
        <v>#N/A</v>
      </c>
      <c r="AG640" s="85" t="e">
        <f t="shared" si="435"/>
        <v>#N/A</v>
      </c>
      <c r="AH640" s="85" t="e">
        <f t="shared" si="436"/>
        <v>#N/A</v>
      </c>
      <c r="AI640" s="85" t="e">
        <f t="shared" si="437"/>
        <v>#N/A</v>
      </c>
      <c r="AJ640" s="85" t="e">
        <f t="shared" si="438"/>
        <v>#N/A</v>
      </c>
      <c r="AK640" s="85" t="e">
        <f t="shared" si="449"/>
        <v>#VALUE!</v>
      </c>
      <c r="AL640" s="85" t="e">
        <f t="shared" si="450"/>
        <v>#VALUE!</v>
      </c>
      <c r="AM640" s="85" t="e">
        <f t="shared" si="451"/>
        <v>#VALUE!</v>
      </c>
      <c r="AN640" s="85" t="e">
        <f t="shared" si="452"/>
        <v>#N/A</v>
      </c>
      <c r="AO640" s="85" t="e">
        <f t="shared" si="439"/>
        <v>#N/A</v>
      </c>
      <c r="AP640" s="85" t="e">
        <f t="shared" si="440"/>
        <v>#N/A</v>
      </c>
      <c r="AQ640" s="85" t="e">
        <f t="shared" si="441"/>
        <v>#N/A</v>
      </c>
      <c r="AR640" s="85" t="e">
        <f t="shared" si="442"/>
        <v>#N/A</v>
      </c>
      <c r="AS640" s="85" t="e">
        <f t="shared" si="443"/>
        <v>#N/A</v>
      </c>
      <c r="AT640" s="85" t="e">
        <f t="shared" si="444"/>
        <v>#N/A</v>
      </c>
      <c r="AU640" s="85" t="e">
        <f t="shared" si="453"/>
        <v>#VALUE!</v>
      </c>
      <c r="AV640" s="85" t="e">
        <f t="shared" si="454"/>
        <v>#VALUE!</v>
      </c>
      <c r="AW640" s="85" t="e">
        <f t="shared" si="455"/>
        <v>#VALUE!</v>
      </c>
      <c r="AX640" s="25" t="e">
        <f t="shared" si="456"/>
        <v>#VALUE!</v>
      </c>
      <c r="AY640" s="25">
        <f t="shared" si="417"/>
        <v>1.0169999999999999</v>
      </c>
      <c r="AZ640" s="55" t="e">
        <f t="shared" si="457"/>
        <v>#DIV/0!</v>
      </c>
    </row>
    <row r="641" spans="3:52">
      <c r="C641" s="4"/>
      <c r="D641" s="4"/>
      <c r="E641" s="4"/>
      <c r="F641" s="4"/>
      <c r="G641" s="55">
        <f t="shared" si="418"/>
        <v>-1.1208741258741391E-2</v>
      </c>
      <c r="H641" s="26"/>
      <c r="I641" s="25">
        <f>'Randament Mammo'!$I$18-4.5</f>
        <v>61.5</v>
      </c>
      <c r="J641" s="26"/>
      <c r="K641" s="25">
        <f t="shared" si="445"/>
        <v>0</v>
      </c>
      <c r="L641" s="25" t="e">
        <f>VLOOKUP(E641,'Tabele aux MGD'!B631:F641,IF(_CTF="Mo/Mo",2,IF(_CTF="Mo/Rh",3,IF(_CTF="Rh/Rh",4,5))),0)</f>
        <v>#N/A</v>
      </c>
      <c r="M641" s="25" t="e">
        <f t="shared" si="419"/>
        <v>#N/A</v>
      </c>
      <c r="N641" s="25" t="e">
        <f t="shared" si="420"/>
        <v>#N/A</v>
      </c>
      <c r="O641" s="25" t="e">
        <f t="shared" si="421"/>
        <v>#N/A</v>
      </c>
      <c r="P641" s="25" t="e">
        <f t="shared" si="422"/>
        <v>#N/A</v>
      </c>
      <c r="Q641" s="25" t="e">
        <f t="shared" si="423"/>
        <v>#N/A</v>
      </c>
      <c r="R641" s="25" t="e">
        <f t="shared" si="424"/>
        <v>#N/A</v>
      </c>
      <c r="S641" s="25" t="e">
        <f t="shared" si="425"/>
        <v>#N/A</v>
      </c>
      <c r="T641" s="25" t="e">
        <f t="shared" si="426"/>
        <v>#N/A</v>
      </c>
      <c r="U641" s="25" t="e">
        <f t="shared" si="446"/>
        <v>#VALUE!</v>
      </c>
      <c r="V641" s="25" t="e">
        <f t="shared" si="447"/>
        <v>#VALUE!</v>
      </c>
      <c r="W641" s="25" t="e">
        <f t="shared" si="448"/>
        <v>#VALUE!</v>
      </c>
      <c r="X641" s="26"/>
      <c r="Y641" s="85" t="e">
        <f t="shared" si="427"/>
        <v>#N/A</v>
      </c>
      <c r="Z641" s="85" t="e">
        <f t="shared" si="428"/>
        <v>#N/A</v>
      </c>
      <c r="AA641" s="85" t="e">
        <f t="shared" si="429"/>
        <v>#N/A</v>
      </c>
      <c r="AB641" s="85" t="e">
        <f t="shared" si="430"/>
        <v>#N/A</v>
      </c>
      <c r="AC641" s="85" t="e">
        <f t="shared" si="431"/>
        <v>#N/A</v>
      </c>
      <c r="AD641" s="85" t="e">
        <f t="shared" si="432"/>
        <v>#N/A</v>
      </c>
      <c r="AE641" s="85" t="e">
        <f t="shared" si="433"/>
        <v>#N/A</v>
      </c>
      <c r="AF641" s="85" t="e">
        <f t="shared" si="434"/>
        <v>#N/A</v>
      </c>
      <c r="AG641" s="85" t="e">
        <f t="shared" si="435"/>
        <v>#N/A</v>
      </c>
      <c r="AH641" s="85" t="e">
        <f t="shared" si="436"/>
        <v>#N/A</v>
      </c>
      <c r="AI641" s="85" t="e">
        <f t="shared" si="437"/>
        <v>#N/A</v>
      </c>
      <c r="AJ641" s="85" t="e">
        <f t="shared" si="438"/>
        <v>#N/A</v>
      </c>
      <c r="AK641" s="85" t="e">
        <f t="shared" si="449"/>
        <v>#VALUE!</v>
      </c>
      <c r="AL641" s="85" t="e">
        <f t="shared" si="450"/>
        <v>#VALUE!</v>
      </c>
      <c r="AM641" s="85" t="e">
        <f t="shared" si="451"/>
        <v>#VALUE!</v>
      </c>
      <c r="AN641" s="85" t="e">
        <f t="shared" si="452"/>
        <v>#N/A</v>
      </c>
      <c r="AO641" s="85" t="e">
        <f t="shared" si="439"/>
        <v>#N/A</v>
      </c>
      <c r="AP641" s="85" t="e">
        <f t="shared" si="440"/>
        <v>#N/A</v>
      </c>
      <c r="AQ641" s="85" t="e">
        <f t="shared" si="441"/>
        <v>#N/A</v>
      </c>
      <c r="AR641" s="85" t="e">
        <f t="shared" si="442"/>
        <v>#N/A</v>
      </c>
      <c r="AS641" s="85" t="e">
        <f t="shared" si="443"/>
        <v>#N/A</v>
      </c>
      <c r="AT641" s="85" t="e">
        <f t="shared" si="444"/>
        <v>#N/A</v>
      </c>
      <c r="AU641" s="85" t="e">
        <f t="shared" si="453"/>
        <v>#VALUE!</v>
      </c>
      <c r="AV641" s="85" t="e">
        <f t="shared" si="454"/>
        <v>#VALUE!</v>
      </c>
      <c r="AW641" s="85" t="e">
        <f t="shared" si="455"/>
        <v>#VALUE!</v>
      </c>
      <c r="AX641" s="25" t="e">
        <f t="shared" si="456"/>
        <v>#VALUE!</v>
      </c>
      <c r="AY641" s="25">
        <f t="shared" si="417"/>
        <v>1.0169999999999999</v>
      </c>
      <c r="AZ641" s="55" t="e">
        <f t="shared" si="457"/>
        <v>#DIV/0!</v>
      </c>
    </row>
    <row r="642" spans="3:52">
      <c r="C642" s="4"/>
      <c r="D642" s="4"/>
      <c r="E642" s="4"/>
      <c r="F642" s="4"/>
      <c r="G642" s="55">
        <f t="shared" si="418"/>
        <v>-1.1208741258741391E-2</v>
      </c>
      <c r="H642" s="26"/>
      <c r="I642" s="25">
        <f>'Randament Mammo'!$I$18-4.5</f>
        <v>61.5</v>
      </c>
      <c r="J642" s="26"/>
      <c r="K642" s="25">
        <f t="shared" si="445"/>
        <v>0</v>
      </c>
      <c r="L642" s="25" t="e">
        <f>VLOOKUP(E642,'Tabele aux MGD'!B632:F642,IF(_CTF="Mo/Mo",2,IF(_CTF="Mo/Rh",3,IF(_CTF="Rh/Rh",4,5))),0)</f>
        <v>#N/A</v>
      </c>
      <c r="M642" s="25" t="e">
        <f t="shared" si="419"/>
        <v>#N/A</v>
      </c>
      <c r="N642" s="25" t="e">
        <f t="shared" si="420"/>
        <v>#N/A</v>
      </c>
      <c r="O642" s="25" t="e">
        <f t="shared" si="421"/>
        <v>#N/A</v>
      </c>
      <c r="P642" s="25" t="e">
        <f t="shared" si="422"/>
        <v>#N/A</v>
      </c>
      <c r="Q642" s="25" t="e">
        <f t="shared" si="423"/>
        <v>#N/A</v>
      </c>
      <c r="R642" s="25" t="e">
        <f t="shared" si="424"/>
        <v>#N/A</v>
      </c>
      <c r="S642" s="25" t="e">
        <f t="shared" si="425"/>
        <v>#N/A</v>
      </c>
      <c r="T642" s="25" t="e">
        <f t="shared" si="426"/>
        <v>#N/A</v>
      </c>
      <c r="U642" s="25" t="e">
        <f t="shared" si="446"/>
        <v>#VALUE!</v>
      </c>
      <c r="V642" s="25" t="e">
        <f t="shared" si="447"/>
        <v>#VALUE!</v>
      </c>
      <c r="W642" s="25" t="e">
        <f t="shared" si="448"/>
        <v>#VALUE!</v>
      </c>
      <c r="X642" s="26"/>
      <c r="Y642" s="85" t="e">
        <f t="shared" si="427"/>
        <v>#N/A</v>
      </c>
      <c r="Z642" s="85" t="e">
        <f t="shared" si="428"/>
        <v>#N/A</v>
      </c>
      <c r="AA642" s="85" t="e">
        <f t="shared" si="429"/>
        <v>#N/A</v>
      </c>
      <c r="AB642" s="85" t="e">
        <f t="shared" si="430"/>
        <v>#N/A</v>
      </c>
      <c r="AC642" s="85" t="e">
        <f t="shared" si="431"/>
        <v>#N/A</v>
      </c>
      <c r="AD642" s="85" t="e">
        <f t="shared" si="432"/>
        <v>#N/A</v>
      </c>
      <c r="AE642" s="85" t="e">
        <f t="shared" si="433"/>
        <v>#N/A</v>
      </c>
      <c r="AF642" s="85" t="e">
        <f t="shared" si="434"/>
        <v>#N/A</v>
      </c>
      <c r="AG642" s="85" t="e">
        <f t="shared" si="435"/>
        <v>#N/A</v>
      </c>
      <c r="AH642" s="85" t="e">
        <f t="shared" si="436"/>
        <v>#N/A</v>
      </c>
      <c r="AI642" s="85" t="e">
        <f t="shared" si="437"/>
        <v>#N/A</v>
      </c>
      <c r="AJ642" s="85" t="e">
        <f t="shared" si="438"/>
        <v>#N/A</v>
      </c>
      <c r="AK642" s="85" t="e">
        <f t="shared" si="449"/>
        <v>#VALUE!</v>
      </c>
      <c r="AL642" s="85" t="e">
        <f t="shared" si="450"/>
        <v>#VALUE!</v>
      </c>
      <c r="AM642" s="85" t="e">
        <f t="shared" si="451"/>
        <v>#VALUE!</v>
      </c>
      <c r="AN642" s="85" t="e">
        <f t="shared" si="452"/>
        <v>#N/A</v>
      </c>
      <c r="AO642" s="85" t="e">
        <f t="shared" si="439"/>
        <v>#N/A</v>
      </c>
      <c r="AP642" s="85" t="e">
        <f t="shared" si="440"/>
        <v>#N/A</v>
      </c>
      <c r="AQ642" s="85" t="e">
        <f t="shared" si="441"/>
        <v>#N/A</v>
      </c>
      <c r="AR642" s="85" t="e">
        <f t="shared" si="442"/>
        <v>#N/A</v>
      </c>
      <c r="AS642" s="85" t="e">
        <f t="shared" si="443"/>
        <v>#N/A</v>
      </c>
      <c r="AT642" s="85" t="e">
        <f t="shared" si="444"/>
        <v>#N/A</v>
      </c>
      <c r="AU642" s="85" t="e">
        <f t="shared" si="453"/>
        <v>#VALUE!</v>
      </c>
      <c r="AV642" s="85" t="e">
        <f t="shared" si="454"/>
        <v>#VALUE!</v>
      </c>
      <c r="AW642" s="85" t="e">
        <f t="shared" si="455"/>
        <v>#VALUE!</v>
      </c>
      <c r="AX642" s="25" t="e">
        <f t="shared" si="456"/>
        <v>#VALUE!</v>
      </c>
      <c r="AY642" s="25">
        <f t="shared" si="417"/>
        <v>1.0169999999999999</v>
      </c>
      <c r="AZ642" s="55" t="e">
        <f t="shared" si="457"/>
        <v>#DIV/0!</v>
      </c>
    </row>
    <row r="643" spans="3:52">
      <c r="C643" s="4"/>
      <c r="D643" s="4"/>
      <c r="E643" s="4"/>
      <c r="F643" s="4"/>
      <c r="G643" s="55">
        <f t="shared" si="418"/>
        <v>-1.1208741258741391E-2</v>
      </c>
      <c r="H643" s="26"/>
      <c r="I643" s="25">
        <f>'Randament Mammo'!$I$18-4.5</f>
        <v>61.5</v>
      </c>
      <c r="J643" s="26"/>
      <c r="K643" s="25">
        <f t="shared" si="445"/>
        <v>0</v>
      </c>
      <c r="L643" s="25" t="e">
        <f>VLOOKUP(E643,'Tabele aux MGD'!B633:F643,IF(_CTF="Mo/Mo",2,IF(_CTF="Mo/Rh",3,IF(_CTF="Rh/Rh",4,5))),0)</f>
        <v>#N/A</v>
      </c>
      <c r="M643" s="25" t="e">
        <f t="shared" si="419"/>
        <v>#N/A</v>
      </c>
      <c r="N643" s="25" t="e">
        <f t="shared" si="420"/>
        <v>#N/A</v>
      </c>
      <c r="O643" s="25" t="e">
        <f t="shared" si="421"/>
        <v>#N/A</v>
      </c>
      <c r="P643" s="25" t="e">
        <f t="shared" si="422"/>
        <v>#N/A</v>
      </c>
      <c r="Q643" s="25" t="e">
        <f t="shared" si="423"/>
        <v>#N/A</v>
      </c>
      <c r="R643" s="25" t="e">
        <f t="shared" si="424"/>
        <v>#N/A</v>
      </c>
      <c r="S643" s="25" t="e">
        <f t="shared" si="425"/>
        <v>#N/A</v>
      </c>
      <c r="T643" s="25" t="e">
        <f t="shared" si="426"/>
        <v>#N/A</v>
      </c>
      <c r="U643" s="25" t="e">
        <f t="shared" si="446"/>
        <v>#VALUE!</v>
      </c>
      <c r="V643" s="25" t="e">
        <f t="shared" si="447"/>
        <v>#VALUE!</v>
      </c>
      <c r="W643" s="25" t="e">
        <f t="shared" si="448"/>
        <v>#VALUE!</v>
      </c>
      <c r="X643" s="26"/>
      <c r="Y643" s="85" t="e">
        <f t="shared" si="427"/>
        <v>#N/A</v>
      </c>
      <c r="Z643" s="85" t="e">
        <f t="shared" si="428"/>
        <v>#N/A</v>
      </c>
      <c r="AA643" s="85" t="e">
        <f t="shared" si="429"/>
        <v>#N/A</v>
      </c>
      <c r="AB643" s="85" t="e">
        <f t="shared" si="430"/>
        <v>#N/A</v>
      </c>
      <c r="AC643" s="85" t="e">
        <f t="shared" si="431"/>
        <v>#N/A</v>
      </c>
      <c r="AD643" s="85" t="e">
        <f t="shared" si="432"/>
        <v>#N/A</v>
      </c>
      <c r="AE643" s="85" t="e">
        <f t="shared" si="433"/>
        <v>#N/A</v>
      </c>
      <c r="AF643" s="85" t="e">
        <f t="shared" si="434"/>
        <v>#N/A</v>
      </c>
      <c r="AG643" s="85" t="e">
        <f t="shared" si="435"/>
        <v>#N/A</v>
      </c>
      <c r="AH643" s="85" t="e">
        <f t="shared" si="436"/>
        <v>#N/A</v>
      </c>
      <c r="AI643" s="85" t="e">
        <f t="shared" si="437"/>
        <v>#N/A</v>
      </c>
      <c r="AJ643" s="85" t="e">
        <f t="shared" si="438"/>
        <v>#N/A</v>
      </c>
      <c r="AK643" s="85" t="e">
        <f t="shared" si="449"/>
        <v>#VALUE!</v>
      </c>
      <c r="AL643" s="85" t="e">
        <f t="shared" si="450"/>
        <v>#VALUE!</v>
      </c>
      <c r="AM643" s="85" t="e">
        <f t="shared" si="451"/>
        <v>#VALUE!</v>
      </c>
      <c r="AN643" s="85" t="e">
        <f t="shared" si="452"/>
        <v>#N/A</v>
      </c>
      <c r="AO643" s="85" t="e">
        <f t="shared" si="439"/>
        <v>#N/A</v>
      </c>
      <c r="AP643" s="85" t="e">
        <f t="shared" si="440"/>
        <v>#N/A</v>
      </c>
      <c r="AQ643" s="85" t="e">
        <f t="shared" si="441"/>
        <v>#N/A</v>
      </c>
      <c r="AR643" s="85" t="e">
        <f t="shared" si="442"/>
        <v>#N/A</v>
      </c>
      <c r="AS643" s="85" t="e">
        <f t="shared" si="443"/>
        <v>#N/A</v>
      </c>
      <c r="AT643" s="85" t="e">
        <f t="shared" si="444"/>
        <v>#N/A</v>
      </c>
      <c r="AU643" s="85" t="e">
        <f t="shared" si="453"/>
        <v>#VALUE!</v>
      </c>
      <c r="AV643" s="85" t="e">
        <f t="shared" si="454"/>
        <v>#VALUE!</v>
      </c>
      <c r="AW643" s="85" t="e">
        <f t="shared" si="455"/>
        <v>#VALUE!</v>
      </c>
      <c r="AX643" s="25" t="e">
        <f t="shared" si="456"/>
        <v>#VALUE!</v>
      </c>
      <c r="AY643" s="25">
        <f t="shared" si="417"/>
        <v>1.0169999999999999</v>
      </c>
      <c r="AZ643" s="55" t="e">
        <f t="shared" si="457"/>
        <v>#DIV/0!</v>
      </c>
    </row>
    <row r="644" spans="3:52">
      <c r="C644" s="4"/>
      <c r="D644" s="4"/>
      <c r="E644" s="4"/>
      <c r="F644" s="4"/>
      <c r="G644" s="55">
        <f t="shared" si="418"/>
        <v>-1.1208741258741391E-2</v>
      </c>
      <c r="H644" s="26"/>
      <c r="I644" s="25">
        <f>'Randament Mammo'!$I$18-4.5</f>
        <v>61.5</v>
      </c>
      <c r="J644" s="26"/>
      <c r="K644" s="25">
        <f t="shared" si="445"/>
        <v>0</v>
      </c>
      <c r="L644" s="25" t="e">
        <f>VLOOKUP(E644,'Tabele aux MGD'!B634:F644,IF(_CTF="Mo/Mo",2,IF(_CTF="Mo/Rh",3,IF(_CTF="Rh/Rh",4,5))),0)</f>
        <v>#N/A</v>
      </c>
      <c r="M644" s="25" t="e">
        <f t="shared" si="419"/>
        <v>#N/A</v>
      </c>
      <c r="N644" s="25" t="e">
        <f t="shared" si="420"/>
        <v>#N/A</v>
      </c>
      <c r="O644" s="25" t="e">
        <f t="shared" si="421"/>
        <v>#N/A</v>
      </c>
      <c r="P644" s="25" t="e">
        <f t="shared" si="422"/>
        <v>#N/A</v>
      </c>
      <c r="Q644" s="25" t="e">
        <f t="shared" si="423"/>
        <v>#N/A</v>
      </c>
      <c r="R644" s="25" t="e">
        <f t="shared" si="424"/>
        <v>#N/A</v>
      </c>
      <c r="S644" s="25" t="e">
        <f t="shared" si="425"/>
        <v>#N/A</v>
      </c>
      <c r="T644" s="25" t="e">
        <f t="shared" si="426"/>
        <v>#N/A</v>
      </c>
      <c r="U644" s="25" t="e">
        <f t="shared" si="446"/>
        <v>#VALUE!</v>
      </c>
      <c r="V644" s="25" t="e">
        <f t="shared" si="447"/>
        <v>#VALUE!</v>
      </c>
      <c r="W644" s="25" t="e">
        <f t="shared" si="448"/>
        <v>#VALUE!</v>
      </c>
      <c r="X644" s="26"/>
      <c r="Y644" s="85" t="e">
        <f t="shared" si="427"/>
        <v>#N/A</v>
      </c>
      <c r="Z644" s="85" t="e">
        <f t="shared" si="428"/>
        <v>#N/A</v>
      </c>
      <c r="AA644" s="85" t="e">
        <f t="shared" si="429"/>
        <v>#N/A</v>
      </c>
      <c r="AB644" s="85" t="e">
        <f t="shared" si="430"/>
        <v>#N/A</v>
      </c>
      <c r="AC644" s="85" t="e">
        <f t="shared" si="431"/>
        <v>#N/A</v>
      </c>
      <c r="AD644" s="85" t="e">
        <f t="shared" si="432"/>
        <v>#N/A</v>
      </c>
      <c r="AE644" s="85" t="e">
        <f t="shared" si="433"/>
        <v>#N/A</v>
      </c>
      <c r="AF644" s="85" t="e">
        <f t="shared" si="434"/>
        <v>#N/A</v>
      </c>
      <c r="AG644" s="85" t="e">
        <f t="shared" si="435"/>
        <v>#N/A</v>
      </c>
      <c r="AH644" s="85" t="e">
        <f t="shared" si="436"/>
        <v>#N/A</v>
      </c>
      <c r="AI644" s="85" t="e">
        <f t="shared" si="437"/>
        <v>#N/A</v>
      </c>
      <c r="AJ644" s="85" t="e">
        <f t="shared" si="438"/>
        <v>#N/A</v>
      </c>
      <c r="AK644" s="85" t="e">
        <f t="shared" si="449"/>
        <v>#VALUE!</v>
      </c>
      <c r="AL644" s="85" t="e">
        <f t="shared" si="450"/>
        <v>#VALUE!</v>
      </c>
      <c r="AM644" s="85" t="e">
        <f t="shared" si="451"/>
        <v>#VALUE!</v>
      </c>
      <c r="AN644" s="85" t="e">
        <f t="shared" si="452"/>
        <v>#N/A</v>
      </c>
      <c r="AO644" s="85" t="e">
        <f t="shared" si="439"/>
        <v>#N/A</v>
      </c>
      <c r="AP644" s="85" t="e">
        <f t="shared" si="440"/>
        <v>#N/A</v>
      </c>
      <c r="AQ644" s="85" t="e">
        <f t="shared" si="441"/>
        <v>#N/A</v>
      </c>
      <c r="AR644" s="85" t="e">
        <f t="shared" si="442"/>
        <v>#N/A</v>
      </c>
      <c r="AS644" s="85" t="e">
        <f t="shared" si="443"/>
        <v>#N/A</v>
      </c>
      <c r="AT644" s="85" t="e">
        <f t="shared" si="444"/>
        <v>#N/A</v>
      </c>
      <c r="AU644" s="85" t="e">
        <f t="shared" si="453"/>
        <v>#VALUE!</v>
      </c>
      <c r="AV644" s="85" t="e">
        <f t="shared" si="454"/>
        <v>#VALUE!</v>
      </c>
      <c r="AW644" s="85" t="e">
        <f t="shared" si="455"/>
        <v>#VALUE!</v>
      </c>
      <c r="AX644" s="25" t="e">
        <f t="shared" si="456"/>
        <v>#VALUE!</v>
      </c>
      <c r="AY644" s="25">
        <f t="shared" si="417"/>
        <v>1.0169999999999999</v>
      </c>
      <c r="AZ644" s="55" t="e">
        <f t="shared" si="457"/>
        <v>#DIV/0!</v>
      </c>
    </row>
    <row r="645" spans="3:52">
      <c r="C645" s="4"/>
      <c r="D645" s="4"/>
      <c r="E645" s="4"/>
      <c r="F645" s="4"/>
      <c r="G645" s="55">
        <f t="shared" si="418"/>
        <v>-1.1208741258741391E-2</v>
      </c>
      <c r="H645" s="26"/>
      <c r="I645" s="25">
        <f>'Randament Mammo'!$I$18-4.5</f>
        <v>61.5</v>
      </c>
      <c r="J645" s="26"/>
      <c r="K645" s="25">
        <f t="shared" si="445"/>
        <v>0</v>
      </c>
      <c r="L645" s="25" t="e">
        <f>VLOOKUP(E645,'Tabele aux MGD'!B635:F645,IF(_CTF="Mo/Mo",2,IF(_CTF="Mo/Rh",3,IF(_CTF="Rh/Rh",4,5))),0)</f>
        <v>#N/A</v>
      </c>
      <c r="M645" s="25" t="e">
        <f t="shared" si="419"/>
        <v>#N/A</v>
      </c>
      <c r="N645" s="25" t="e">
        <f t="shared" si="420"/>
        <v>#N/A</v>
      </c>
      <c r="O645" s="25" t="e">
        <f t="shared" si="421"/>
        <v>#N/A</v>
      </c>
      <c r="P645" s="25" t="e">
        <f t="shared" si="422"/>
        <v>#N/A</v>
      </c>
      <c r="Q645" s="25" t="e">
        <f t="shared" si="423"/>
        <v>#N/A</v>
      </c>
      <c r="R645" s="25" t="e">
        <f t="shared" si="424"/>
        <v>#N/A</v>
      </c>
      <c r="S645" s="25" t="e">
        <f t="shared" si="425"/>
        <v>#N/A</v>
      </c>
      <c r="T645" s="25" t="e">
        <f t="shared" si="426"/>
        <v>#N/A</v>
      </c>
      <c r="U645" s="25" t="e">
        <f t="shared" si="446"/>
        <v>#VALUE!</v>
      </c>
      <c r="V645" s="25" t="e">
        <f t="shared" si="447"/>
        <v>#VALUE!</v>
      </c>
      <c r="W645" s="25" t="e">
        <f t="shared" si="448"/>
        <v>#VALUE!</v>
      </c>
      <c r="X645" s="26"/>
      <c r="Y645" s="85" t="e">
        <f t="shared" si="427"/>
        <v>#N/A</v>
      </c>
      <c r="Z645" s="85" t="e">
        <f t="shared" si="428"/>
        <v>#N/A</v>
      </c>
      <c r="AA645" s="85" t="e">
        <f t="shared" si="429"/>
        <v>#N/A</v>
      </c>
      <c r="AB645" s="85" t="e">
        <f t="shared" si="430"/>
        <v>#N/A</v>
      </c>
      <c r="AC645" s="85" t="e">
        <f t="shared" si="431"/>
        <v>#N/A</v>
      </c>
      <c r="AD645" s="85" t="e">
        <f t="shared" si="432"/>
        <v>#N/A</v>
      </c>
      <c r="AE645" s="85" t="e">
        <f t="shared" si="433"/>
        <v>#N/A</v>
      </c>
      <c r="AF645" s="85" t="e">
        <f t="shared" si="434"/>
        <v>#N/A</v>
      </c>
      <c r="AG645" s="85" t="e">
        <f t="shared" si="435"/>
        <v>#N/A</v>
      </c>
      <c r="AH645" s="85" t="e">
        <f t="shared" si="436"/>
        <v>#N/A</v>
      </c>
      <c r="AI645" s="85" t="e">
        <f t="shared" si="437"/>
        <v>#N/A</v>
      </c>
      <c r="AJ645" s="85" t="e">
        <f t="shared" si="438"/>
        <v>#N/A</v>
      </c>
      <c r="AK645" s="85" t="e">
        <f t="shared" si="449"/>
        <v>#VALUE!</v>
      </c>
      <c r="AL645" s="85" t="e">
        <f t="shared" si="450"/>
        <v>#VALUE!</v>
      </c>
      <c r="AM645" s="85" t="e">
        <f t="shared" si="451"/>
        <v>#VALUE!</v>
      </c>
      <c r="AN645" s="85" t="e">
        <f t="shared" si="452"/>
        <v>#N/A</v>
      </c>
      <c r="AO645" s="85" t="e">
        <f t="shared" si="439"/>
        <v>#N/A</v>
      </c>
      <c r="AP645" s="85" t="e">
        <f t="shared" si="440"/>
        <v>#N/A</v>
      </c>
      <c r="AQ645" s="85" t="e">
        <f t="shared" si="441"/>
        <v>#N/A</v>
      </c>
      <c r="AR645" s="85" t="e">
        <f t="shared" si="442"/>
        <v>#N/A</v>
      </c>
      <c r="AS645" s="85" t="e">
        <f t="shared" si="443"/>
        <v>#N/A</v>
      </c>
      <c r="AT645" s="85" t="e">
        <f t="shared" si="444"/>
        <v>#N/A</v>
      </c>
      <c r="AU645" s="85" t="e">
        <f t="shared" si="453"/>
        <v>#VALUE!</v>
      </c>
      <c r="AV645" s="85" t="e">
        <f t="shared" si="454"/>
        <v>#VALUE!</v>
      </c>
      <c r="AW645" s="85" t="e">
        <f t="shared" si="455"/>
        <v>#VALUE!</v>
      </c>
      <c r="AX645" s="25" t="e">
        <f t="shared" si="456"/>
        <v>#VALUE!</v>
      </c>
      <c r="AY645" s="25">
        <f t="shared" si="417"/>
        <v>1.0169999999999999</v>
      </c>
      <c r="AZ645" s="55" t="e">
        <f t="shared" si="457"/>
        <v>#DIV/0!</v>
      </c>
    </row>
    <row r="646" spans="3:52">
      <c r="C646" s="4"/>
      <c r="D646" s="4"/>
      <c r="E646" s="4"/>
      <c r="F646" s="4"/>
      <c r="G646" s="55">
        <f t="shared" si="418"/>
        <v>-1.1208741258741391E-2</v>
      </c>
      <c r="H646" s="26"/>
      <c r="I646" s="25">
        <f>'Randament Mammo'!$I$18-4.5</f>
        <v>61.5</v>
      </c>
      <c r="J646" s="26"/>
      <c r="K646" s="25">
        <f t="shared" si="445"/>
        <v>0</v>
      </c>
      <c r="L646" s="25" t="e">
        <f>VLOOKUP(E646,'Tabele aux MGD'!B636:F646,IF(_CTF="Mo/Mo",2,IF(_CTF="Mo/Rh",3,IF(_CTF="Rh/Rh",4,5))),0)</f>
        <v>#N/A</v>
      </c>
      <c r="M646" s="25" t="e">
        <f t="shared" si="419"/>
        <v>#N/A</v>
      </c>
      <c r="N646" s="25" t="e">
        <f t="shared" si="420"/>
        <v>#N/A</v>
      </c>
      <c r="O646" s="25" t="e">
        <f t="shared" si="421"/>
        <v>#N/A</v>
      </c>
      <c r="P646" s="25" t="e">
        <f t="shared" si="422"/>
        <v>#N/A</v>
      </c>
      <c r="Q646" s="25" t="e">
        <f t="shared" si="423"/>
        <v>#N/A</v>
      </c>
      <c r="R646" s="25" t="e">
        <f t="shared" si="424"/>
        <v>#N/A</v>
      </c>
      <c r="S646" s="25" t="e">
        <f t="shared" si="425"/>
        <v>#N/A</v>
      </c>
      <c r="T646" s="25" t="e">
        <f t="shared" si="426"/>
        <v>#N/A</v>
      </c>
      <c r="U646" s="25" t="e">
        <f t="shared" si="446"/>
        <v>#VALUE!</v>
      </c>
      <c r="V646" s="25" t="e">
        <f t="shared" si="447"/>
        <v>#VALUE!</v>
      </c>
      <c r="W646" s="25" t="e">
        <f t="shared" si="448"/>
        <v>#VALUE!</v>
      </c>
      <c r="X646" s="26"/>
      <c r="Y646" s="85" t="e">
        <f t="shared" si="427"/>
        <v>#N/A</v>
      </c>
      <c r="Z646" s="85" t="e">
        <f t="shared" si="428"/>
        <v>#N/A</v>
      </c>
      <c r="AA646" s="85" t="e">
        <f t="shared" si="429"/>
        <v>#N/A</v>
      </c>
      <c r="AB646" s="85" t="e">
        <f t="shared" si="430"/>
        <v>#N/A</v>
      </c>
      <c r="AC646" s="85" t="e">
        <f t="shared" si="431"/>
        <v>#N/A</v>
      </c>
      <c r="AD646" s="85" t="e">
        <f t="shared" si="432"/>
        <v>#N/A</v>
      </c>
      <c r="AE646" s="85" t="e">
        <f t="shared" si="433"/>
        <v>#N/A</v>
      </c>
      <c r="AF646" s="85" t="e">
        <f t="shared" si="434"/>
        <v>#N/A</v>
      </c>
      <c r="AG646" s="85" t="e">
        <f t="shared" si="435"/>
        <v>#N/A</v>
      </c>
      <c r="AH646" s="85" t="e">
        <f t="shared" si="436"/>
        <v>#N/A</v>
      </c>
      <c r="AI646" s="85" t="e">
        <f t="shared" si="437"/>
        <v>#N/A</v>
      </c>
      <c r="AJ646" s="85" t="e">
        <f t="shared" si="438"/>
        <v>#N/A</v>
      </c>
      <c r="AK646" s="85" t="e">
        <f t="shared" si="449"/>
        <v>#VALUE!</v>
      </c>
      <c r="AL646" s="85" t="e">
        <f t="shared" si="450"/>
        <v>#VALUE!</v>
      </c>
      <c r="AM646" s="85" t="e">
        <f t="shared" si="451"/>
        <v>#VALUE!</v>
      </c>
      <c r="AN646" s="85" t="e">
        <f t="shared" si="452"/>
        <v>#N/A</v>
      </c>
      <c r="AO646" s="85" t="e">
        <f t="shared" si="439"/>
        <v>#N/A</v>
      </c>
      <c r="AP646" s="85" t="e">
        <f t="shared" si="440"/>
        <v>#N/A</v>
      </c>
      <c r="AQ646" s="85" t="e">
        <f t="shared" si="441"/>
        <v>#N/A</v>
      </c>
      <c r="AR646" s="85" t="e">
        <f t="shared" si="442"/>
        <v>#N/A</v>
      </c>
      <c r="AS646" s="85" t="e">
        <f t="shared" si="443"/>
        <v>#N/A</v>
      </c>
      <c r="AT646" s="85" t="e">
        <f t="shared" si="444"/>
        <v>#N/A</v>
      </c>
      <c r="AU646" s="85" t="e">
        <f t="shared" si="453"/>
        <v>#VALUE!</v>
      </c>
      <c r="AV646" s="85" t="e">
        <f t="shared" si="454"/>
        <v>#VALUE!</v>
      </c>
      <c r="AW646" s="85" t="e">
        <f t="shared" si="455"/>
        <v>#VALUE!</v>
      </c>
      <c r="AX646" s="25" t="e">
        <f t="shared" si="456"/>
        <v>#VALUE!</v>
      </c>
      <c r="AY646" s="25">
        <f t="shared" si="417"/>
        <v>1.0169999999999999</v>
      </c>
      <c r="AZ646" s="55" t="e">
        <f t="shared" si="457"/>
        <v>#DIV/0!</v>
      </c>
    </row>
    <row r="647" spans="3:52">
      <c r="C647" s="4"/>
      <c r="D647" s="4"/>
      <c r="E647" s="4"/>
      <c r="F647" s="4"/>
      <c r="G647" s="55">
        <f t="shared" si="418"/>
        <v>-1.1208741258741391E-2</v>
      </c>
      <c r="H647" s="26"/>
      <c r="I647" s="25">
        <f>'Randament Mammo'!$I$18-4.5</f>
        <v>61.5</v>
      </c>
      <c r="J647" s="26"/>
      <c r="K647" s="25">
        <f t="shared" si="445"/>
        <v>0</v>
      </c>
      <c r="L647" s="25" t="e">
        <f>VLOOKUP(E647,'Tabele aux MGD'!B637:F647,IF(_CTF="Mo/Mo",2,IF(_CTF="Mo/Rh",3,IF(_CTF="Rh/Rh",4,5))),0)</f>
        <v>#N/A</v>
      </c>
      <c r="M647" s="25" t="e">
        <f t="shared" si="419"/>
        <v>#N/A</v>
      </c>
      <c r="N647" s="25" t="e">
        <f t="shared" si="420"/>
        <v>#N/A</v>
      </c>
      <c r="O647" s="25" t="e">
        <f t="shared" si="421"/>
        <v>#N/A</v>
      </c>
      <c r="P647" s="25" t="e">
        <f t="shared" si="422"/>
        <v>#N/A</v>
      </c>
      <c r="Q647" s="25" t="e">
        <f t="shared" si="423"/>
        <v>#N/A</v>
      </c>
      <c r="R647" s="25" t="e">
        <f t="shared" si="424"/>
        <v>#N/A</v>
      </c>
      <c r="S647" s="25" t="e">
        <f t="shared" si="425"/>
        <v>#N/A</v>
      </c>
      <c r="T647" s="25" t="e">
        <f t="shared" si="426"/>
        <v>#N/A</v>
      </c>
      <c r="U647" s="25" t="e">
        <f t="shared" si="446"/>
        <v>#VALUE!</v>
      </c>
      <c r="V647" s="25" t="e">
        <f t="shared" si="447"/>
        <v>#VALUE!</v>
      </c>
      <c r="W647" s="25" t="e">
        <f t="shared" si="448"/>
        <v>#VALUE!</v>
      </c>
      <c r="X647" s="26"/>
      <c r="Y647" s="85" t="e">
        <f t="shared" si="427"/>
        <v>#N/A</v>
      </c>
      <c r="Z647" s="85" t="e">
        <f t="shared" si="428"/>
        <v>#N/A</v>
      </c>
      <c r="AA647" s="85" t="e">
        <f t="shared" si="429"/>
        <v>#N/A</v>
      </c>
      <c r="AB647" s="85" t="e">
        <f t="shared" si="430"/>
        <v>#N/A</v>
      </c>
      <c r="AC647" s="85" t="e">
        <f t="shared" si="431"/>
        <v>#N/A</v>
      </c>
      <c r="AD647" s="85" t="e">
        <f t="shared" si="432"/>
        <v>#N/A</v>
      </c>
      <c r="AE647" s="85" t="e">
        <f t="shared" si="433"/>
        <v>#N/A</v>
      </c>
      <c r="AF647" s="85" t="e">
        <f t="shared" si="434"/>
        <v>#N/A</v>
      </c>
      <c r="AG647" s="85" t="e">
        <f t="shared" si="435"/>
        <v>#N/A</v>
      </c>
      <c r="AH647" s="85" t="e">
        <f t="shared" si="436"/>
        <v>#N/A</v>
      </c>
      <c r="AI647" s="85" t="e">
        <f t="shared" si="437"/>
        <v>#N/A</v>
      </c>
      <c r="AJ647" s="85" t="e">
        <f t="shared" si="438"/>
        <v>#N/A</v>
      </c>
      <c r="AK647" s="85" t="e">
        <f t="shared" si="449"/>
        <v>#VALUE!</v>
      </c>
      <c r="AL647" s="85" t="e">
        <f t="shared" si="450"/>
        <v>#VALUE!</v>
      </c>
      <c r="AM647" s="85" t="e">
        <f t="shared" si="451"/>
        <v>#VALUE!</v>
      </c>
      <c r="AN647" s="85" t="e">
        <f t="shared" si="452"/>
        <v>#N/A</v>
      </c>
      <c r="AO647" s="85" t="e">
        <f t="shared" si="439"/>
        <v>#N/A</v>
      </c>
      <c r="AP647" s="85" t="e">
        <f t="shared" si="440"/>
        <v>#N/A</v>
      </c>
      <c r="AQ647" s="85" t="e">
        <f t="shared" si="441"/>
        <v>#N/A</v>
      </c>
      <c r="AR647" s="85" t="e">
        <f t="shared" si="442"/>
        <v>#N/A</v>
      </c>
      <c r="AS647" s="85" t="e">
        <f t="shared" si="443"/>
        <v>#N/A</v>
      </c>
      <c r="AT647" s="85" t="e">
        <f t="shared" si="444"/>
        <v>#N/A</v>
      </c>
      <c r="AU647" s="85" t="e">
        <f t="shared" si="453"/>
        <v>#VALUE!</v>
      </c>
      <c r="AV647" s="85" t="e">
        <f t="shared" si="454"/>
        <v>#VALUE!</v>
      </c>
      <c r="AW647" s="85" t="e">
        <f t="shared" si="455"/>
        <v>#VALUE!</v>
      </c>
      <c r="AX647" s="25" t="e">
        <f t="shared" si="456"/>
        <v>#VALUE!</v>
      </c>
      <c r="AY647" s="25">
        <f t="shared" si="417"/>
        <v>1.0169999999999999</v>
      </c>
      <c r="AZ647" s="55" t="e">
        <f t="shared" si="457"/>
        <v>#DIV/0!</v>
      </c>
    </row>
    <row r="648" spans="3:52">
      <c r="C648" s="4"/>
      <c r="D648" s="4"/>
      <c r="E648" s="4"/>
      <c r="F648" s="4"/>
      <c r="G648" s="55">
        <f t="shared" si="418"/>
        <v>-1.1208741258741391E-2</v>
      </c>
      <c r="H648" s="26"/>
      <c r="I648" s="25">
        <f>'Randament Mammo'!$I$18-4.5</f>
        <v>61.5</v>
      </c>
      <c r="J648" s="26"/>
      <c r="K648" s="25">
        <f t="shared" si="445"/>
        <v>0</v>
      </c>
      <c r="L648" s="25" t="e">
        <f>VLOOKUP(E648,'Tabele aux MGD'!B638:F648,IF(_CTF="Mo/Mo",2,IF(_CTF="Mo/Rh",3,IF(_CTF="Rh/Rh",4,5))),0)</f>
        <v>#N/A</v>
      </c>
      <c r="M648" s="25" t="e">
        <f t="shared" si="419"/>
        <v>#N/A</v>
      </c>
      <c r="N648" s="25" t="e">
        <f t="shared" si="420"/>
        <v>#N/A</v>
      </c>
      <c r="O648" s="25" t="e">
        <f t="shared" si="421"/>
        <v>#N/A</v>
      </c>
      <c r="P648" s="25" t="e">
        <f t="shared" si="422"/>
        <v>#N/A</v>
      </c>
      <c r="Q648" s="25" t="e">
        <f t="shared" si="423"/>
        <v>#N/A</v>
      </c>
      <c r="R648" s="25" t="e">
        <f t="shared" si="424"/>
        <v>#N/A</v>
      </c>
      <c r="S648" s="25" t="e">
        <f t="shared" si="425"/>
        <v>#N/A</v>
      </c>
      <c r="T648" s="25" t="e">
        <f t="shared" si="426"/>
        <v>#N/A</v>
      </c>
      <c r="U648" s="25" t="e">
        <f t="shared" si="446"/>
        <v>#VALUE!</v>
      </c>
      <c r="V648" s="25" t="e">
        <f t="shared" si="447"/>
        <v>#VALUE!</v>
      </c>
      <c r="W648" s="25" t="e">
        <f t="shared" si="448"/>
        <v>#VALUE!</v>
      </c>
      <c r="X648" s="26"/>
      <c r="Y648" s="85" t="e">
        <f t="shared" si="427"/>
        <v>#N/A</v>
      </c>
      <c r="Z648" s="85" t="e">
        <f t="shared" si="428"/>
        <v>#N/A</v>
      </c>
      <c r="AA648" s="85" t="e">
        <f t="shared" si="429"/>
        <v>#N/A</v>
      </c>
      <c r="AB648" s="85" t="e">
        <f t="shared" si="430"/>
        <v>#N/A</v>
      </c>
      <c r="AC648" s="85" t="e">
        <f t="shared" si="431"/>
        <v>#N/A</v>
      </c>
      <c r="AD648" s="85" t="e">
        <f t="shared" si="432"/>
        <v>#N/A</v>
      </c>
      <c r="AE648" s="85" t="e">
        <f t="shared" si="433"/>
        <v>#N/A</v>
      </c>
      <c r="AF648" s="85" t="e">
        <f t="shared" si="434"/>
        <v>#N/A</v>
      </c>
      <c r="AG648" s="85" t="e">
        <f t="shared" si="435"/>
        <v>#N/A</v>
      </c>
      <c r="AH648" s="85" t="e">
        <f t="shared" si="436"/>
        <v>#N/A</v>
      </c>
      <c r="AI648" s="85" t="e">
        <f t="shared" si="437"/>
        <v>#N/A</v>
      </c>
      <c r="AJ648" s="85" t="e">
        <f t="shared" si="438"/>
        <v>#N/A</v>
      </c>
      <c r="AK648" s="85" t="e">
        <f t="shared" si="449"/>
        <v>#VALUE!</v>
      </c>
      <c r="AL648" s="85" t="e">
        <f t="shared" si="450"/>
        <v>#VALUE!</v>
      </c>
      <c r="AM648" s="85" t="e">
        <f t="shared" si="451"/>
        <v>#VALUE!</v>
      </c>
      <c r="AN648" s="85" t="e">
        <f t="shared" si="452"/>
        <v>#N/A</v>
      </c>
      <c r="AO648" s="85" t="e">
        <f t="shared" si="439"/>
        <v>#N/A</v>
      </c>
      <c r="AP648" s="85" t="e">
        <f t="shared" si="440"/>
        <v>#N/A</v>
      </c>
      <c r="AQ648" s="85" t="e">
        <f t="shared" si="441"/>
        <v>#N/A</v>
      </c>
      <c r="AR648" s="85" t="e">
        <f t="shared" si="442"/>
        <v>#N/A</v>
      </c>
      <c r="AS648" s="85" t="e">
        <f t="shared" si="443"/>
        <v>#N/A</v>
      </c>
      <c r="AT648" s="85" t="e">
        <f t="shared" si="444"/>
        <v>#N/A</v>
      </c>
      <c r="AU648" s="85" t="e">
        <f t="shared" si="453"/>
        <v>#VALUE!</v>
      </c>
      <c r="AV648" s="85" t="e">
        <f t="shared" si="454"/>
        <v>#VALUE!</v>
      </c>
      <c r="AW648" s="85" t="e">
        <f t="shared" si="455"/>
        <v>#VALUE!</v>
      </c>
      <c r="AX648" s="25" t="e">
        <f t="shared" si="456"/>
        <v>#VALUE!</v>
      </c>
      <c r="AY648" s="25">
        <f t="shared" si="417"/>
        <v>1.0169999999999999</v>
      </c>
      <c r="AZ648" s="55" t="e">
        <f t="shared" si="457"/>
        <v>#DIV/0!</v>
      </c>
    </row>
    <row r="649" spans="3:52">
      <c r="C649" s="4"/>
      <c r="D649" s="4"/>
      <c r="E649" s="4"/>
      <c r="F649" s="4"/>
      <c r="G649" s="55">
        <f t="shared" si="418"/>
        <v>-1.1208741258741391E-2</v>
      </c>
      <c r="H649" s="26"/>
      <c r="I649" s="25">
        <f>'Randament Mammo'!$I$18-4.5</f>
        <v>61.5</v>
      </c>
      <c r="J649" s="26"/>
      <c r="K649" s="25">
        <f t="shared" si="445"/>
        <v>0</v>
      </c>
      <c r="L649" s="25" t="e">
        <f>VLOOKUP(E649,'Tabele aux MGD'!B639:F649,IF(_CTF="Mo/Mo",2,IF(_CTF="Mo/Rh",3,IF(_CTF="Rh/Rh",4,5))),0)</f>
        <v>#N/A</v>
      </c>
      <c r="M649" s="25" t="e">
        <f t="shared" si="419"/>
        <v>#N/A</v>
      </c>
      <c r="N649" s="25" t="e">
        <f t="shared" si="420"/>
        <v>#N/A</v>
      </c>
      <c r="O649" s="25" t="e">
        <f t="shared" si="421"/>
        <v>#N/A</v>
      </c>
      <c r="P649" s="25" t="e">
        <f t="shared" si="422"/>
        <v>#N/A</v>
      </c>
      <c r="Q649" s="25" t="e">
        <f t="shared" si="423"/>
        <v>#N/A</v>
      </c>
      <c r="R649" s="25" t="e">
        <f t="shared" si="424"/>
        <v>#N/A</v>
      </c>
      <c r="S649" s="25" t="e">
        <f t="shared" si="425"/>
        <v>#N/A</v>
      </c>
      <c r="T649" s="25" t="e">
        <f t="shared" si="426"/>
        <v>#N/A</v>
      </c>
      <c r="U649" s="25" t="e">
        <f t="shared" si="446"/>
        <v>#VALUE!</v>
      </c>
      <c r="V649" s="25" t="e">
        <f t="shared" si="447"/>
        <v>#VALUE!</v>
      </c>
      <c r="W649" s="25" t="e">
        <f t="shared" si="448"/>
        <v>#VALUE!</v>
      </c>
      <c r="X649" s="26"/>
      <c r="Y649" s="85" t="e">
        <f t="shared" si="427"/>
        <v>#N/A</v>
      </c>
      <c r="Z649" s="85" t="e">
        <f t="shared" si="428"/>
        <v>#N/A</v>
      </c>
      <c r="AA649" s="85" t="e">
        <f t="shared" si="429"/>
        <v>#N/A</v>
      </c>
      <c r="AB649" s="85" t="e">
        <f t="shared" si="430"/>
        <v>#N/A</v>
      </c>
      <c r="AC649" s="85" t="e">
        <f t="shared" si="431"/>
        <v>#N/A</v>
      </c>
      <c r="AD649" s="85" t="e">
        <f t="shared" si="432"/>
        <v>#N/A</v>
      </c>
      <c r="AE649" s="85" t="e">
        <f t="shared" si="433"/>
        <v>#N/A</v>
      </c>
      <c r="AF649" s="85" t="e">
        <f t="shared" si="434"/>
        <v>#N/A</v>
      </c>
      <c r="AG649" s="85" t="e">
        <f t="shared" si="435"/>
        <v>#N/A</v>
      </c>
      <c r="AH649" s="85" t="e">
        <f t="shared" si="436"/>
        <v>#N/A</v>
      </c>
      <c r="AI649" s="85" t="e">
        <f t="shared" si="437"/>
        <v>#N/A</v>
      </c>
      <c r="AJ649" s="85" t="e">
        <f t="shared" si="438"/>
        <v>#N/A</v>
      </c>
      <c r="AK649" s="85" t="e">
        <f t="shared" si="449"/>
        <v>#VALUE!</v>
      </c>
      <c r="AL649" s="85" t="e">
        <f t="shared" si="450"/>
        <v>#VALUE!</v>
      </c>
      <c r="AM649" s="85" t="e">
        <f t="shared" si="451"/>
        <v>#VALUE!</v>
      </c>
      <c r="AN649" s="85" t="e">
        <f t="shared" si="452"/>
        <v>#N/A</v>
      </c>
      <c r="AO649" s="85" t="e">
        <f t="shared" si="439"/>
        <v>#N/A</v>
      </c>
      <c r="AP649" s="85" t="e">
        <f t="shared" si="440"/>
        <v>#N/A</v>
      </c>
      <c r="AQ649" s="85" t="e">
        <f t="shared" si="441"/>
        <v>#N/A</v>
      </c>
      <c r="AR649" s="85" t="e">
        <f t="shared" si="442"/>
        <v>#N/A</v>
      </c>
      <c r="AS649" s="85" t="e">
        <f t="shared" si="443"/>
        <v>#N/A</v>
      </c>
      <c r="AT649" s="85" t="e">
        <f t="shared" si="444"/>
        <v>#N/A</v>
      </c>
      <c r="AU649" s="85" t="e">
        <f t="shared" si="453"/>
        <v>#VALUE!</v>
      </c>
      <c r="AV649" s="85" t="e">
        <f t="shared" si="454"/>
        <v>#VALUE!</v>
      </c>
      <c r="AW649" s="85" t="e">
        <f t="shared" si="455"/>
        <v>#VALUE!</v>
      </c>
      <c r="AX649" s="25" t="e">
        <f t="shared" si="456"/>
        <v>#VALUE!</v>
      </c>
      <c r="AY649" s="25">
        <f t="shared" si="417"/>
        <v>1.0169999999999999</v>
      </c>
      <c r="AZ649" s="55" t="e">
        <f t="shared" si="457"/>
        <v>#DIV/0!</v>
      </c>
    </row>
    <row r="650" spans="3:52">
      <c r="C650" s="4"/>
      <c r="D650" s="4"/>
      <c r="E650" s="4"/>
      <c r="F650" s="4"/>
      <c r="G650" s="55">
        <f t="shared" si="418"/>
        <v>-1.1208741258741391E-2</v>
      </c>
      <c r="H650" s="26"/>
      <c r="I650" s="25">
        <f>'Randament Mammo'!$I$18-4.5</f>
        <v>61.5</v>
      </c>
      <c r="J650" s="26"/>
      <c r="K650" s="25">
        <f t="shared" si="445"/>
        <v>0</v>
      </c>
      <c r="L650" s="25" t="e">
        <f>VLOOKUP(E650,'Tabele aux MGD'!B640:F650,IF(_CTF="Mo/Mo",2,IF(_CTF="Mo/Rh",3,IF(_CTF="Rh/Rh",4,5))),0)</f>
        <v>#N/A</v>
      </c>
      <c r="M650" s="25" t="e">
        <f t="shared" si="419"/>
        <v>#N/A</v>
      </c>
      <c r="N650" s="25" t="e">
        <f t="shared" si="420"/>
        <v>#N/A</v>
      </c>
      <c r="O650" s="25" t="e">
        <f t="shared" si="421"/>
        <v>#N/A</v>
      </c>
      <c r="P650" s="25" t="e">
        <f t="shared" si="422"/>
        <v>#N/A</v>
      </c>
      <c r="Q650" s="25" t="e">
        <f t="shared" si="423"/>
        <v>#N/A</v>
      </c>
      <c r="R650" s="25" t="e">
        <f t="shared" si="424"/>
        <v>#N/A</v>
      </c>
      <c r="S650" s="25" t="e">
        <f t="shared" si="425"/>
        <v>#N/A</v>
      </c>
      <c r="T650" s="25" t="e">
        <f t="shared" si="426"/>
        <v>#N/A</v>
      </c>
      <c r="U650" s="25" t="e">
        <f t="shared" si="446"/>
        <v>#VALUE!</v>
      </c>
      <c r="V650" s="25" t="e">
        <f t="shared" si="447"/>
        <v>#VALUE!</v>
      </c>
      <c r="W650" s="25" t="e">
        <f t="shared" si="448"/>
        <v>#VALUE!</v>
      </c>
      <c r="X650" s="26"/>
      <c r="Y650" s="85" t="e">
        <f t="shared" si="427"/>
        <v>#N/A</v>
      </c>
      <c r="Z650" s="85" t="e">
        <f t="shared" si="428"/>
        <v>#N/A</v>
      </c>
      <c r="AA650" s="85" t="e">
        <f t="shared" si="429"/>
        <v>#N/A</v>
      </c>
      <c r="AB650" s="85" t="e">
        <f t="shared" si="430"/>
        <v>#N/A</v>
      </c>
      <c r="AC650" s="85" t="e">
        <f t="shared" si="431"/>
        <v>#N/A</v>
      </c>
      <c r="AD650" s="85" t="e">
        <f t="shared" si="432"/>
        <v>#N/A</v>
      </c>
      <c r="AE650" s="85" t="e">
        <f t="shared" si="433"/>
        <v>#N/A</v>
      </c>
      <c r="AF650" s="85" t="e">
        <f t="shared" si="434"/>
        <v>#N/A</v>
      </c>
      <c r="AG650" s="85" t="e">
        <f t="shared" si="435"/>
        <v>#N/A</v>
      </c>
      <c r="AH650" s="85" t="e">
        <f t="shared" si="436"/>
        <v>#N/A</v>
      </c>
      <c r="AI650" s="85" t="e">
        <f t="shared" si="437"/>
        <v>#N/A</v>
      </c>
      <c r="AJ650" s="85" t="e">
        <f t="shared" si="438"/>
        <v>#N/A</v>
      </c>
      <c r="AK650" s="85" t="e">
        <f t="shared" si="449"/>
        <v>#VALUE!</v>
      </c>
      <c r="AL650" s="85" t="e">
        <f t="shared" si="450"/>
        <v>#VALUE!</v>
      </c>
      <c r="AM650" s="85" t="e">
        <f t="shared" si="451"/>
        <v>#VALUE!</v>
      </c>
      <c r="AN650" s="85" t="e">
        <f t="shared" si="452"/>
        <v>#N/A</v>
      </c>
      <c r="AO650" s="85" t="e">
        <f t="shared" si="439"/>
        <v>#N/A</v>
      </c>
      <c r="AP650" s="85" t="e">
        <f t="shared" si="440"/>
        <v>#N/A</v>
      </c>
      <c r="AQ650" s="85" t="e">
        <f t="shared" si="441"/>
        <v>#N/A</v>
      </c>
      <c r="AR650" s="85" t="e">
        <f t="shared" si="442"/>
        <v>#N/A</v>
      </c>
      <c r="AS650" s="85" t="e">
        <f t="shared" si="443"/>
        <v>#N/A</v>
      </c>
      <c r="AT650" s="85" t="e">
        <f t="shared" si="444"/>
        <v>#N/A</v>
      </c>
      <c r="AU650" s="85" t="e">
        <f t="shared" si="453"/>
        <v>#VALUE!</v>
      </c>
      <c r="AV650" s="85" t="e">
        <f t="shared" si="454"/>
        <v>#VALUE!</v>
      </c>
      <c r="AW650" s="85" t="e">
        <f t="shared" si="455"/>
        <v>#VALUE!</v>
      </c>
      <c r="AX650" s="25" t="e">
        <f t="shared" si="456"/>
        <v>#VALUE!</v>
      </c>
      <c r="AY650" s="25">
        <f t="shared" si="417"/>
        <v>1.0169999999999999</v>
      </c>
      <c r="AZ650" s="55" t="e">
        <f t="shared" si="457"/>
        <v>#DIV/0!</v>
      </c>
    </row>
    <row r="651" spans="3:52">
      <c r="C651" s="4"/>
      <c r="D651" s="4"/>
      <c r="E651" s="4"/>
      <c r="F651" s="4"/>
      <c r="G651" s="55">
        <f t="shared" si="418"/>
        <v>-1.1208741258741391E-2</v>
      </c>
      <c r="H651" s="26"/>
      <c r="I651" s="25">
        <f>'Randament Mammo'!$I$18-4.5</f>
        <v>61.5</v>
      </c>
      <c r="J651" s="26"/>
      <c r="K651" s="25">
        <f t="shared" si="445"/>
        <v>0</v>
      </c>
      <c r="L651" s="25" t="e">
        <f>VLOOKUP(E651,'Tabele aux MGD'!B641:F651,IF(_CTF="Mo/Mo",2,IF(_CTF="Mo/Rh",3,IF(_CTF="Rh/Rh",4,5))),0)</f>
        <v>#N/A</v>
      </c>
      <c r="M651" s="25" t="e">
        <f t="shared" si="419"/>
        <v>#N/A</v>
      </c>
      <c r="N651" s="25" t="e">
        <f t="shared" si="420"/>
        <v>#N/A</v>
      </c>
      <c r="O651" s="25" t="e">
        <f t="shared" si="421"/>
        <v>#N/A</v>
      </c>
      <c r="P651" s="25" t="e">
        <f t="shared" si="422"/>
        <v>#N/A</v>
      </c>
      <c r="Q651" s="25" t="e">
        <f t="shared" si="423"/>
        <v>#N/A</v>
      </c>
      <c r="R651" s="25" t="e">
        <f t="shared" si="424"/>
        <v>#N/A</v>
      </c>
      <c r="S651" s="25" t="e">
        <f t="shared" si="425"/>
        <v>#N/A</v>
      </c>
      <c r="T651" s="25" t="e">
        <f t="shared" si="426"/>
        <v>#N/A</v>
      </c>
      <c r="U651" s="25" t="e">
        <f t="shared" si="446"/>
        <v>#VALUE!</v>
      </c>
      <c r="V651" s="25" t="e">
        <f t="shared" si="447"/>
        <v>#VALUE!</v>
      </c>
      <c r="W651" s="25" t="e">
        <f t="shared" si="448"/>
        <v>#VALUE!</v>
      </c>
      <c r="X651" s="26"/>
      <c r="Y651" s="85" t="e">
        <f t="shared" si="427"/>
        <v>#N/A</v>
      </c>
      <c r="Z651" s="85" t="e">
        <f t="shared" si="428"/>
        <v>#N/A</v>
      </c>
      <c r="AA651" s="85" t="e">
        <f t="shared" si="429"/>
        <v>#N/A</v>
      </c>
      <c r="AB651" s="85" t="e">
        <f t="shared" si="430"/>
        <v>#N/A</v>
      </c>
      <c r="AC651" s="85" t="e">
        <f t="shared" si="431"/>
        <v>#N/A</v>
      </c>
      <c r="AD651" s="85" t="e">
        <f t="shared" si="432"/>
        <v>#N/A</v>
      </c>
      <c r="AE651" s="85" t="e">
        <f t="shared" si="433"/>
        <v>#N/A</v>
      </c>
      <c r="AF651" s="85" t="e">
        <f t="shared" si="434"/>
        <v>#N/A</v>
      </c>
      <c r="AG651" s="85" t="e">
        <f t="shared" si="435"/>
        <v>#N/A</v>
      </c>
      <c r="AH651" s="85" t="e">
        <f t="shared" si="436"/>
        <v>#N/A</v>
      </c>
      <c r="AI651" s="85" t="e">
        <f t="shared" si="437"/>
        <v>#N/A</v>
      </c>
      <c r="AJ651" s="85" t="e">
        <f t="shared" si="438"/>
        <v>#N/A</v>
      </c>
      <c r="AK651" s="85" t="e">
        <f t="shared" si="449"/>
        <v>#VALUE!</v>
      </c>
      <c r="AL651" s="85" t="e">
        <f t="shared" si="450"/>
        <v>#VALUE!</v>
      </c>
      <c r="AM651" s="85" t="e">
        <f t="shared" si="451"/>
        <v>#VALUE!</v>
      </c>
      <c r="AN651" s="85" t="e">
        <f t="shared" si="452"/>
        <v>#N/A</v>
      </c>
      <c r="AO651" s="85" t="e">
        <f t="shared" si="439"/>
        <v>#N/A</v>
      </c>
      <c r="AP651" s="85" t="e">
        <f t="shared" si="440"/>
        <v>#N/A</v>
      </c>
      <c r="AQ651" s="85" t="e">
        <f t="shared" si="441"/>
        <v>#N/A</v>
      </c>
      <c r="AR651" s="85" t="e">
        <f t="shared" si="442"/>
        <v>#N/A</v>
      </c>
      <c r="AS651" s="85" t="e">
        <f t="shared" si="443"/>
        <v>#N/A</v>
      </c>
      <c r="AT651" s="85" t="e">
        <f t="shared" si="444"/>
        <v>#N/A</v>
      </c>
      <c r="AU651" s="85" t="e">
        <f t="shared" si="453"/>
        <v>#VALUE!</v>
      </c>
      <c r="AV651" s="85" t="e">
        <f t="shared" si="454"/>
        <v>#VALUE!</v>
      </c>
      <c r="AW651" s="85" t="e">
        <f t="shared" si="455"/>
        <v>#VALUE!</v>
      </c>
      <c r="AX651" s="25" t="e">
        <f t="shared" si="456"/>
        <v>#VALUE!</v>
      </c>
      <c r="AY651" s="25">
        <f t="shared" si="417"/>
        <v>1.0169999999999999</v>
      </c>
      <c r="AZ651" s="55" t="e">
        <f t="shared" si="457"/>
        <v>#DIV/0!</v>
      </c>
    </row>
    <row r="652" spans="3:52">
      <c r="C652" s="4"/>
      <c r="D652" s="4"/>
      <c r="E652" s="4"/>
      <c r="F652" s="4"/>
      <c r="G652" s="55">
        <f t="shared" si="418"/>
        <v>-1.1208741258741391E-2</v>
      </c>
      <c r="H652" s="26"/>
      <c r="I652" s="25">
        <f>'Randament Mammo'!$I$18-4.5</f>
        <v>61.5</v>
      </c>
      <c r="J652" s="26"/>
      <c r="K652" s="25">
        <f t="shared" si="445"/>
        <v>0</v>
      </c>
      <c r="L652" s="25" t="e">
        <f>VLOOKUP(E652,'Tabele aux MGD'!B642:F652,IF(_CTF="Mo/Mo",2,IF(_CTF="Mo/Rh",3,IF(_CTF="Rh/Rh",4,5))),0)</f>
        <v>#N/A</v>
      </c>
      <c r="M652" s="25" t="e">
        <f t="shared" si="419"/>
        <v>#N/A</v>
      </c>
      <c r="N652" s="25" t="e">
        <f t="shared" si="420"/>
        <v>#N/A</v>
      </c>
      <c r="O652" s="25" t="e">
        <f t="shared" si="421"/>
        <v>#N/A</v>
      </c>
      <c r="P652" s="25" t="e">
        <f t="shared" si="422"/>
        <v>#N/A</v>
      </c>
      <c r="Q652" s="25" t="e">
        <f t="shared" si="423"/>
        <v>#N/A</v>
      </c>
      <c r="R652" s="25" t="e">
        <f t="shared" si="424"/>
        <v>#N/A</v>
      </c>
      <c r="S652" s="25" t="e">
        <f t="shared" si="425"/>
        <v>#N/A</v>
      </c>
      <c r="T652" s="25" t="e">
        <f t="shared" si="426"/>
        <v>#N/A</v>
      </c>
      <c r="U652" s="25" t="e">
        <f t="shared" si="446"/>
        <v>#VALUE!</v>
      </c>
      <c r="V652" s="25" t="e">
        <f t="shared" si="447"/>
        <v>#VALUE!</v>
      </c>
      <c r="W652" s="25" t="e">
        <f t="shared" si="448"/>
        <v>#VALUE!</v>
      </c>
      <c r="X652" s="26"/>
      <c r="Y652" s="85" t="e">
        <f t="shared" si="427"/>
        <v>#N/A</v>
      </c>
      <c r="Z652" s="85" t="e">
        <f t="shared" si="428"/>
        <v>#N/A</v>
      </c>
      <c r="AA652" s="85" t="e">
        <f t="shared" si="429"/>
        <v>#N/A</v>
      </c>
      <c r="AB652" s="85" t="e">
        <f t="shared" si="430"/>
        <v>#N/A</v>
      </c>
      <c r="AC652" s="85" t="e">
        <f t="shared" si="431"/>
        <v>#N/A</v>
      </c>
      <c r="AD652" s="85" t="e">
        <f t="shared" si="432"/>
        <v>#N/A</v>
      </c>
      <c r="AE652" s="85" t="e">
        <f t="shared" si="433"/>
        <v>#N/A</v>
      </c>
      <c r="AF652" s="85" t="e">
        <f t="shared" si="434"/>
        <v>#N/A</v>
      </c>
      <c r="AG652" s="85" t="e">
        <f t="shared" si="435"/>
        <v>#N/A</v>
      </c>
      <c r="AH652" s="85" t="e">
        <f t="shared" si="436"/>
        <v>#N/A</v>
      </c>
      <c r="AI652" s="85" t="e">
        <f t="shared" si="437"/>
        <v>#N/A</v>
      </c>
      <c r="AJ652" s="85" t="e">
        <f t="shared" si="438"/>
        <v>#N/A</v>
      </c>
      <c r="AK652" s="85" t="e">
        <f t="shared" si="449"/>
        <v>#VALUE!</v>
      </c>
      <c r="AL652" s="85" t="e">
        <f t="shared" si="450"/>
        <v>#VALUE!</v>
      </c>
      <c r="AM652" s="85" t="e">
        <f t="shared" si="451"/>
        <v>#VALUE!</v>
      </c>
      <c r="AN652" s="85" t="e">
        <f t="shared" si="452"/>
        <v>#N/A</v>
      </c>
      <c r="AO652" s="85" t="e">
        <f t="shared" si="439"/>
        <v>#N/A</v>
      </c>
      <c r="AP652" s="85" t="e">
        <f t="shared" si="440"/>
        <v>#N/A</v>
      </c>
      <c r="AQ652" s="85" t="e">
        <f t="shared" si="441"/>
        <v>#N/A</v>
      </c>
      <c r="AR652" s="85" t="e">
        <f t="shared" si="442"/>
        <v>#N/A</v>
      </c>
      <c r="AS652" s="85" t="e">
        <f t="shared" si="443"/>
        <v>#N/A</v>
      </c>
      <c r="AT652" s="85" t="e">
        <f t="shared" si="444"/>
        <v>#N/A</v>
      </c>
      <c r="AU652" s="85" t="e">
        <f t="shared" si="453"/>
        <v>#VALUE!</v>
      </c>
      <c r="AV652" s="85" t="e">
        <f t="shared" si="454"/>
        <v>#VALUE!</v>
      </c>
      <c r="AW652" s="85" t="e">
        <f t="shared" si="455"/>
        <v>#VALUE!</v>
      </c>
      <c r="AX652" s="25" t="e">
        <f t="shared" si="456"/>
        <v>#VALUE!</v>
      </c>
      <c r="AY652" s="25">
        <f t="shared" si="417"/>
        <v>1.0169999999999999</v>
      </c>
      <c r="AZ652" s="55" t="e">
        <f t="shared" si="457"/>
        <v>#DIV/0!</v>
      </c>
    </row>
    <row r="653" spans="3:52">
      <c r="C653" s="4"/>
      <c r="D653" s="4"/>
      <c r="E653" s="4"/>
      <c r="F653" s="4"/>
      <c r="G653" s="55">
        <f t="shared" si="418"/>
        <v>-1.1208741258741391E-2</v>
      </c>
      <c r="H653" s="26"/>
      <c r="I653" s="25">
        <f>'Randament Mammo'!$I$18-4.5</f>
        <v>61.5</v>
      </c>
      <c r="J653" s="26"/>
      <c r="K653" s="25">
        <f t="shared" si="445"/>
        <v>0</v>
      </c>
      <c r="L653" s="25" t="e">
        <f>VLOOKUP(E653,'Tabele aux MGD'!B643:F653,IF(_CTF="Mo/Mo",2,IF(_CTF="Mo/Rh",3,IF(_CTF="Rh/Rh",4,5))),0)</f>
        <v>#N/A</v>
      </c>
      <c r="M653" s="25" t="e">
        <f t="shared" si="419"/>
        <v>#N/A</v>
      </c>
      <c r="N653" s="25" t="e">
        <f t="shared" si="420"/>
        <v>#N/A</v>
      </c>
      <c r="O653" s="25" t="e">
        <f t="shared" si="421"/>
        <v>#N/A</v>
      </c>
      <c r="P653" s="25" t="e">
        <f t="shared" si="422"/>
        <v>#N/A</v>
      </c>
      <c r="Q653" s="25" t="e">
        <f t="shared" si="423"/>
        <v>#N/A</v>
      </c>
      <c r="R653" s="25" t="e">
        <f t="shared" si="424"/>
        <v>#N/A</v>
      </c>
      <c r="S653" s="25" t="e">
        <f t="shared" si="425"/>
        <v>#N/A</v>
      </c>
      <c r="T653" s="25" t="e">
        <f t="shared" si="426"/>
        <v>#N/A</v>
      </c>
      <c r="U653" s="25" t="e">
        <f t="shared" si="446"/>
        <v>#VALUE!</v>
      </c>
      <c r="V653" s="25" t="e">
        <f t="shared" si="447"/>
        <v>#VALUE!</v>
      </c>
      <c r="W653" s="25" t="e">
        <f t="shared" si="448"/>
        <v>#VALUE!</v>
      </c>
      <c r="X653" s="26"/>
      <c r="Y653" s="85" t="e">
        <f t="shared" si="427"/>
        <v>#N/A</v>
      </c>
      <c r="Z653" s="85" t="e">
        <f t="shared" si="428"/>
        <v>#N/A</v>
      </c>
      <c r="AA653" s="85" t="e">
        <f t="shared" si="429"/>
        <v>#N/A</v>
      </c>
      <c r="AB653" s="85" t="e">
        <f t="shared" si="430"/>
        <v>#N/A</v>
      </c>
      <c r="AC653" s="85" t="e">
        <f t="shared" si="431"/>
        <v>#N/A</v>
      </c>
      <c r="AD653" s="85" t="e">
        <f t="shared" si="432"/>
        <v>#N/A</v>
      </c>
      <c r="AE653" s="85" t="e">
        <f t="shared" si="433"/>
        <v>#N/A</v>
      </c>
      <c r="AF653" s="85" t="e">
        <f t="shared" si="434"/>
        <v>#N/A</v>
      </c>
      <c r="AG653" s="85" t="e">
        <f t="shared" si="435"/>
        <v>#N/A</v>
      </c>
      <c r="AH653" s="85" t="e">
        <f t="shared" si="436"/>
        <v>#N/A</v>
      </c>
      <c r="AI653" s="85" t="e">
        <f t="shared" si="437"/>
        <v>#N/A</v>
      </c>
      <c r="AJ653" s="85" t="e">
        <f t="shared" si="438"/>
        <v>#N/A</v>
      </c>
      <c r="AK653" s="85" t="e">
        <f t="shared" si="449"/>
        <v>#VALUE!</v>
      </c>
      <c r="AL653" s="85" t="e">
        <f t="shared" si="450"/>
        <v>#VALUE!</v>
      </c>
      <c r="AM653" s="85" t="e">
        <f t="shared" si="451"/>
        <v>#VALUE!</v>
      </c>
      <c r="AN653" s="85" t="e">
        <f t="shared" si="452"/>
        <v>#N/A</v>
      </c>
      <c r="AO653" s="85" t="e">
        <f t="shared" si="439"/>
        <v>#N/A</v>
      </c>
      <c r="AP653" s="85" t="e">
        <f t="shared" si="440"/>
        <v>#N/A</v>
      </c>
      <c r="AQ653" s="85" t="e">
        <f t="shared" si="441"/>
        <v>#N/A</v>
      </c>
      <c r="AR653" s="85" t="e">
        <f t="shared" si="442"/>
        <v>#N/A</v>
      </c>
      <c r="AS653" s="85" t="e">
        <f t="shared" si="443"/>
        <v>#N/A</v>
      </c>
      <c r="AT653" s="85" t="e">
        <f t="shared" si="444"/>
        <v>#N/A</v>
      </c>
      <c r="AU653" s="85" t="e">
        <f t="shared" si="453"/>
        <v>#VALUE!</v>
      </c>
      <c r="AV653" s="85" t="e">
        <f t="shared" si="454"/>
        <v>#VALUE!</v>
      </c>
      <c r="AW653" s="85" t="e">
        <f t="shared" si="455"/>
        <v>#VALUE!</v>
      </c>
      <c r="AX653" s="25" t="e">
        <f t="shared" si="456"/>
        <v>#VALUE!</v>
      </c>
      <c r="AY653" s="25">
        <f t="shared" si="417"/>
        <v>1.0169999999999999</v>
      </c>
      <c r="AZ653" s="55" t="e">
        <f t="shared" si="457"/>
        <v>#DIV/0!</v>
      </c>
    </row>
    <row r="654" spans="3:52">
      <c r="C654" s="4"/>
      <c r="D654" s="4"/>
      <c r="E654" s="4"/>
      <c r="F654" s="4"/>
      <c r="G654" s="55">
        <f t="shared" si="418"/>
        <v>-1.1208741258741391E-2</v>
      </c>
      <c r="H654" s="26"/>
      <c r="I654" s="25">
        <f>'Randament Mammo'!$I$18-4.5</f>
        <v>61.5</v>
      </c>
      <c r="J654" s="26"/>
      <c r="K654" s="25">
        <f t="shared" si="445"/>
        <v>0</v>
      </c>
      <c r="L654" s="25" t="e">
        <f>VLOOKUP(E654,'Tabele aux MGD'!B644:F654,IF(_CTF="Mo/Mo",2,IF(_CTF="Mo/Rh",3,IF(_CTF="Rh/Rh",4,5))),0)</f>
        <v>#N/A</v>
      </c>
      <c r="M654" s="25" t="e">
        <f t="shared" si="419"/>
        <v>#N/A</v>
      </c>
      <c r="N654" s="25" t="e">
        <f t="shared" si="420"/>
        <v>#N/A</v>
      </c>
      <c r="O654" s="25" t="e">
        <f t="shared" si="421"/>
        <v>#N/A</v>
      </c>
      <c r="P654" s="25" t="e">
        <f t="shared" si="422"/>
        <v>#N/A</v>
      </c>
      <c r="Q654" s="25" t="e">
        <f t="shared" si="423"/>
        <v>#N/A</v>
      </c>
      <c r="R654" s="25" t="e">
        <f t="shared" si="424"/>
        <v>#N/A</v>
      </c>
      <c r="S654" s="25" t="e">
        <f t="shared" si="425"/>
        <v>#N/A</v>
      </c>
      <c r="T654" s="25" t="e">
        <f t="shared" si="426"/>
        <v>#N/A</v>
      </c>
      <c r="U654" s="25" t="e">
        <f t="shared" si="446"/>
        <v>#VALUE!</v>
      </c>
      <c r="V654" s="25" t="e">
        <f t="shared" si="447"/>
        <v>#VALUE!</v>
      </c>
      <c r="W654" s="25" t="e">
        <f t="shared" si="448"/>
        <v>#VALUE!</v>
      </c>
      <c r="X654" s="26"/>
      <c r="Y654" s="85" t="e">
        <f t="shared" si="427"/>
        <v>#N/A</v>
      </c>
      <c r="Z654" s="85" t="e">
        <f t="shared" si="428"/>
        <v>#N/A</v>
      </c>
      <c r="AA654" s="85" t="e">
        <f t="shared" si="429"/>
        <v>#N/A</v>
      </c>
      <c r="AB654" s="85" t="e">
        <f t="shared" si="430"/>
        <v>#N/A</v>
      </c>
      <c r="AC654" s="85" t="e">
        <f t="shared" si="431"/>
        <v>#N/A</v>
      </c>
      <c r="AD654" s="85" t="e">
        <f t="shared" si="432"/>
        <v>#N/A</v>
      </c>
      <c r="AE654" s="85" t="e">
        <f t="shared" si="433"/>
        <v>#N/A</v>
      </c>
      <c r="AF654" s="85" t="e">
        <f t="shared" si="434"/>
        <v>#N/A</v>
      </c>
      <c r="AG654" s="85" t="e">
        <f t="shared" si="435"/>
        <v>#N/A</v>
      </c>
      <c r="AH654" s="85" t="e">
        <f t="shared" si="436"/>
        <v>#N/A</v>
      </c>
      <c r="AI654" s="85" t="e">
        <f t="shared" si="437"/>
        <v>#N/A</v>
      </c>
      <c r="AJ654" s="85" t="e">
        <f t="shared" si="438"/>
        <v>#N/A</v>
      </c>
      <c r="AK654" s="85" t="e">
        <f t="shared" si="449"/>
        <v>#VALUE!</v>
      </c>
      <c r="AL654" s="85" t="e">
        <f t="shared" si="450"/>
        <v>#VALUE!</v>
      </c>
      <c r="AM654" s="85" t="e">
        <f t="shared" si="451"/>
        <v>#VALUE!</v>
      </c>
      <c r="AN654" s="85" t="e">
        <f t="shared" si="452"/>
        <v>#N/A</v>
      </c>
      <c r="AO654" s="85" t="e">
        <f t="shared" si="439"/>
        <v>#N/A</v>
      </c>
      <c r="AP654" s="85" t="e">
        <f t="shared" si="440"/>
        <v>#N/A</v>
      </c>
      <c r="AQ654" s="85" t="e">
        <f t="shared" si="441"/>
        <v>#N/A</v>
      </c>
      <c r="AR654" s="85" t="e">
        <f t="shared" si="442"/>
        <v>#N/A</v>
      </c>
      <c r="AS654" s="85" t="e">
        <f t="shared" si="443"/>
        <v>#N/A</v>
      </c>
      <c r="AT654" s="85" t="e">
        <f t="shared" si="444"/>
        <v>#N/A</v>
      </c>
      <c r="AU654" s="85" t="e">
        <f t="shared" si="453"/>
        <v>#VALUE!</v>
      </c>
      <c r="AV654" s="85" t="e">
        <f t="shared" si="454"/>
        <v>#VALUE!</v>
      </c>
      <c r="AW654" s="85" t="e">
        <f t="shared" si="455"/>
        <v>#VALUE!</v>
      </c>
      <c r="AX654" s="25" t="e">
        <f t="shared" si="456"/>
        <v>#VALUE!</v>
      </c>
      <c r="AY654" s="25">
        <f t="shared" si="417"/>
        <v>1.0169999999999999</v>
      </c>
      <c r="AZ654" s="55" t="e">
        <f t="shared" si="457"/>
        <v>#DIV/0!</v>
      </c>
    </row>
    <row r="655" spans="3:52">
      <c r="C655" s="4"/>
      <c r="D655" s="4"/>
      <c r="E655" s="4"/>
      <c r="F655" s="4"/>
      <c r="G655" s="55">
        <f t="shared" si="418"/>
        <v>-1.1208741258741391E-2</v>
      </c>
      <c r="H655" s="26"/>
      <c r="I655" s="25">
        <f>'Randament Mammo'!$I$18-4.5</f>
        <v>61.5</v>
      </c>
      <c r="J655" s="26"/>
      <c r="K655" s="25">
        <f t="shared" si="445"/>
        <v>0</v>
      </c>
      <c r="L655" s="25" t="e">
        <f>VLOOKUP(E655,'Tabele aux MGD'!B645:F655,IF(_CTF="Mo/Mo",2,IF(_CTF="Mo/Rh",3,IF(_CTF="Rh/Rh",4,5))),0)</f>
        <v>#N/A</v>
      </c>
      <c r="M655" s="25" t="e">
        <f t="shared" si="419"/>
        <v>#N/A</v>
      </c>
      <c r="N655" s="25" t="e">
        <f t="shared" si="420"/>
        <v>#N/A</v>
      </c>
      <c r="O655" s="25" t="e">
        <f t="shared" si="421"/>
        <v>#N/A</v>
      </c>
      <c r="P655" s="25" t="e">
        <f t="shared" si="422"/>
        <v>#N/A</v>
      </c>
      <c r="Q655" s="25" t="e">
        <f t="shared" si="423"/>
        <v>#N/A</v>
      </c>
      <c r="R655" s="25" t="e">
        <f t="shared" si="424"/>
        <v>#N/A</v>
      </c>
      <c r="S655" s="25" t="e">
        <f t="shared" si="425"/>
        <v>#N/A</v>
      </c>
      <c r="T655" s="25" t="e">
        <f t="shared" si="426"/>
        <v>#N/A</v>
      </c>
      <c r="U655" s="25" t="e">
        <f t="shared" si="446"/>
        <v>#VALUE!</v>
      </c>
      <c r="V655" s="25" t="e">
        <f t="shared" si="447"/>
        <v>#VALUE!</v>
      </c>
      <c r="W655" s="25" t="e">
        <f t="shared" si="448"/>
        <v>#VALUE!</v>
      </c>
      <c r="X655" s="26"/>
      <c r="Y655" s="85" t="e">
        <f t="shared" si="427"/>
        <v>#N/A</v>
      </c>
      <c r="Z655" s="85" t="e">
        <f t="shared" si="428"/>
        <v>#N/A</v>
      </c>
      <c r="AA655" s="85" t="e">
        <f t="shared" si="429"/>
        <v>#N/A</v>
      </c>
      <c r="AB655" s="85" t="e">
        <f t="shared" si="430"/>
        <v>#N/A</v>
      </c>
      <c r="AC655" s="85" t="e">
        <f t="shared" si="431"/>
        <v>#N/A</v>
      </c>
      <c r="AD655" s="85" t="e">
        <f t="shared" si="432"/>
        <v>#N/A</v>
      </c>
      <c r="AE655" s="85" t="e">
        <f t="shared" si="433"/>
        <v>#N/A</v>
      </c>
      <c r="AF655" s="85" t="e">
        <f t="shared" si="434"/>
        <v>#N/A</v>
      </c>
      <c r="AG655" s="85" t="e">
        <f t="shared" si="435"/>
        <v>#N/A</v>
      </c>
      <c r="AH655" s="85" t="e">
        <f t="shared" si="436"/>
        <v>#N/A</v>
      </c>
      <c r="AI655" s="85" t="e">
        <f t="shared" si="437"/>
        <v>#N/A</v>
      </c>
      <c r="AJ655" s="85" t="e">
        <f t="shared" si="438"/>
        <v>#N/A</v>
      </c>
      <c r="AK655" s="85" t="e">
        <f t="shared" si="449"/>
        <v>#VALUE!</v>
      </c>
      <c r="AL655" s="85" t="e">
        <f t="shared" si="450"/>
        <v>#VALUE!</v>
      </c>
      <c r="AM655" s="85" t="e">
        <f t="shared" si="451"/>
        <v>#VALUE!</v>
      </c>
      <c r="AN655" s="85" t="e">
        <f t="shared" si="452"/>
        <v>#N/A</v>
      </c>
      <c r="AO655" s="85" t="e">
        <f t="shared" si="439"/>
        <v>#N/A</v>
      </c>
      <c r="AP655" s="85" t="e">
        <f t="shared" si="440"/>
        <v>#N/A</v>
      </c>
      <c r="AQ655" s="85" t="e">
        <f t="shared" si="441"/>
        <v>#N/A</v>
      </c>
      <c r="AR655" s="85" t="e">
        <f t="shared" si="442"/>
        <v>#N/A</v>
      </c>
      <c r="AS655" s="85" t="e">
        <f t="shared" si="443"/>
        <v>#N/A</v>
      </c>
      <c r="AT655" s="85" t="e">
        <f t="shared" si="444"/>
        <v>#N/A</v>
      </c>
      <c r="AU655" s="85" t="e">
        <f t="shared" si="453"/>
        <v>#VALUE!</v>
      </c>
      <c r="AV655" s="85" t="e">
        <f t="shared" si="454"/>
        <v>#VALUE!</v>
      </c>
      <c r="AW655" s="85" t="e">
        <f t="shared" si="455"/>
        <v>#VALUE!</v>
      </c>
      <c r="AX655" s="25" t="e">
        <f t="shared" si="456"/>
        <v>#VALUE!</v>
      </c>
      <c r="AY655" s="25">
        <f t="shared" ref="AY655:AY718" si="458">VLOOKUP(_CTF,_Tabel6,2,FALSE)</f>
        <v>1.0169999999999999</v>
      </c>
      <c r="AZ655" s="55" t="e">
        <f t="shared" si="457"/>
        <v>#DIV/0!</v>
      </c>
    </row>
    <row r="656" spans="3:52">
      <c r="C656" s="4"/>
      <c r="D656" s="4"/>
      <c r="E656" s="4"/>
      <c r="F656" s="4"/>
      <c r="G656" s="55">
        <f t="shared" si="418"/>
        <v>-1.1208741258741391E-2</v>
      </c>
      <c r="H656" s="26"/>
      <c r="I656" s="25">
        <f>'Randament Mammo'!$I$18-4.5</f>
        <v>61.5</v>
      </c>
      <c r="J656" s="26"/>
      <c r="K656" s="25">
        <f t="shared" si="445"/>
        <v>0</v>
      </c>
      <c r="L656" s="25" t="e">
        <f>VLOOKUP(E656,'Tabele aux MGD'!B646:F656,IF(_CTF="Mo/Mo",2,IF(_CTF="Mo/Rh",3,IF(_CTF="Rh/Rh",4,5))),0)</f>
        <v>#N/A</v>
      </c>
      <c r="M656" s="25" t="e">
        <f t="shared" si="419"/>
        <v>#N/A</v>
      </c>
      <c r="N656" s="25" t="e">
        <f t="shared" si="420"/>
        <v>#N/A</v>
      </c>
      <c r="O656" s="25" t="e">
        <f t="shared" si="421"/>
        <v>#N/A</v>
      </c>
      <c r="P656" s="25" t="e">
        <f t="shared" si="422"/>
        <v>#N/A</v>
      </c>
      <c r="Q656" s="25" t="e">
        <f t="shared" si="423"/>
        <v>#N/A</v>
      </c>
      <c r="R656" s="25" t="e">
        <f t="shared" si="424"/>
        <v>#N/A</v>
      </c>
      <c r="S656" s="25" t="e">
        <f t="shared" si="425"/>
        <v>#N/A</v>
      </c>
      <c r="T656" s="25" t="e">
        <f t="shared" si="426"/>
        <v>#N/A</v>
      </c>
      <c r="U656" s="25" t="e">
        <f t="shared" si="446"/>
        <v>#VALUE!</v>
      </c>
      <c r="V656" s="25" t="e">
        <f t="shared" si="447"/>
        <v>#VALUE!</v>
      </c>
      <c r="W656" s="25" t="e">
        <f t="shared" si="448"/>
        <v>#VALUE!</v>
      </c>
      <c r="X656" s="26"/>
      <c r="Y656" s="85" t="e">
        <f t="shared" si="427"/>
        <v>#N/A</v>
      </c>
      <c r="Z656" s="85" t="e">
        <f t="shared" si="428"/>
        <v>#N/A</v>
      </c>
      <c r="AA656" s="85" t="e">
        <f t="shared" si="429"/>
        <v>#N/A</v>
      </c>
      <c r="AB656" s="85" t="e">
        <f t="shared" si="430"/>
        <v>#N/A</v>
      </c>
      <c r="AC656" s="85" t="e">
        <f t="shared" si="431"/>
        <v>#N/A</v>
      </c>
      <c r="AD656" s="85" t="e">
        <f t="shared" si="432"/>
        <v>#N/A</v>
      </c>
      <c r="AE656" s="85" t="e">
        <f t="shared" si="433"/>
        <v>#N/A</v>
      </c>
      <c r="AF656" s="85" t="e">
        <f t="shared" si="434"/>
        <v>#N/A</v>
      </c>
      <c r="AG656" s="85" t="e">
        <f t="shared" si="435"/>
        <v>#N/A</v>
      </c>
      <c r="AH656" s="85" t="e">
        <f t="shared" si="436"/>
        <v>#N/A</v>
      </c>
      <c r="AI656" s="85" t="e">
        <f t="shared" si="437"/>
        <v>#N/A</v>
      </c>
      <c r="AJ656" s="85" t="e">
        <f t="shared" si="438"/>
        <v>#N/A</v>
      </c>
      <c r="AK656" s="85" t="e">
        <f t="shared" si="449"/>
        <v>#VALUE!</v>
      </c>
      <c r="AL656" s="85" t="e">
        <f t="shared" si="450"/>
        <v>#VALUE!</v>
      </c>
      <c r="AM656" s="85" t="e">
        <f t="shared" si="451"/>
        <v>#VALUE!</v>
      </c>
      <c r="AN656" s="85" t="e">
        <f t="shared" si="452"/>
        <v>#N/A</v>
      </c>
      <c r="AO656" s="85" t="e">
        <f t="shared" si="439"/>
        <v>#N/A</v>
      </c>
      <c r="AP656" s="85" t="e">
        <f t="shared" si="440"/>
        <v>#N/A</v>
      </c>
      <c r="AQ656" s="85" t="e">
        <f t="shared" si="441"/>
        <v>#N/A</v>
      </c>
      <c r="AR656" s="85" t="e">
        <f t="shared" si="442"/>
        <v>#N/A</v>
      </c>
      <c r="AS656" s="85" t="e">
        <f t="shared" si="443"/>
        <v>#N/A</v>
      </c>
      <c r="AT656" s="85" t="e">
        <f t="shared" si="444"/>
        <v>#N/A</v>
      </c>
      <c r="AU656" s="85" t="e">
        <f t="shared" si="453"/>
        <v>#VALUE!</v>
      </c>
      <c r="AV656" s="85" t="e">
        <f t="shared" si="454"/>
        <v>#VALUE!</v>
      </c>
      <c r="AW656" s="85" t="e">
        <f t="shared" si="455"/>
        <v>#VALUE!</v>
      </c>
      <c r="AX656" s="25" t="e">
        <f t="shared" si="456"/>
        <v>#VALUE!</v>
      </c>
      <c r="AY656" s="25">
        <f t="shared" si="458"/>
        <v>1.0169999999999999</v>
      </c>
      <c r="AZ656" s="55" t="e">
        <f t="shared" si="457"/>
        <v>#DIV/0!</v>
      </c>
    </row>
    <row r="657" spans="3:52">
      <c r="C657" s="4"/>
      <c r="D657" s="4"/>
      <c r="E657" s="4"/>
      <c r="F657" s="4"/>
      <c r="G657" s="55">
        <f t="shared" si="418"/>
        <v>-1.1208741258741391E-2</v>
      </c>
      <c r="H657" s="26"/>
      <c r="I657" s="25">
        <f>'Randament Mammo'!$I$18-4.5</f>
        <v>61.5</v>
      </c>
      <c r="J657" s="26"/>
      <c r="K657" s="25">
        <f t="shared" si="445"/>
        <v>0</v>
      </c>
      <c r="L657" s="25" t="e">
        <f>VLOOKUP(E657,'Tabele aux MGD'!B647:F657,IF(_CTF="Mo/Mo",2,IF(_CTF="Mo/Rh",3,IF(_CTF="Rh/Rh",4,5))),0)</f>
        <v>#N/A</v>
      </c>
      <c r="M657" s="25" t="e">
        <f t="shared" si="419"/>
        <v>#N/A</v>
      </c>
      <c r="N657" s="25" t="e">
        <f t="shared" si="420"/>
        <v>#N/A</v>
      </c>
      <c r="O657" s="25" t="e">
        <f t="shared" si="421"/>
        <v>#N/A</v>
      </c>
      <c r="P657" s="25" t="e">
        <f t="shared" si="422"/>
        <v>#N/A</v>
      </c>
      <c r="Q657" s="25" t="e">
        <f t="shared" si="423"/>
        <v>#N/A</v>
      </c>
      <c r="R657" s="25" t="e">
        <f t="shared" si="424"/>
        <v>#N/A</v>
      </c>
      <c r="S657" s="25" t="e">
        <f t="shared" si="425"/>
        <v>#N/A</v>
      </c>
      <c r="T657" s="25" t="e">
        <f t="shared" si="426"/>
        <v>#N/A</v>
      </c>
      <c r="U657" s="25" t="e">
        <f t="shared" si="446"/>
        <v>#VALUE!</v>
      </c>
      <c r="V657" s="25" t="e">
        <f t="shared" si="447"/>
        <v>#VALUE!</v>
      </c>
      <c r="W657" s="25" t="e">
        <f t="shared" si="448"/>
        <v>#VALUE!</v>
      </c>
      <c r="X657" s="26"/>
      <c r="Y657" s="85" t="e">
        <f t="shared" si="427"/>
        <v>#N/A</v>
      </c>
      <c r="Z657" s="85" t="e">
        <f t="shared" si="428"/>
        <v>#N/A</v>
      </c>
      <c r="AA657" s="85" t="e">
        <f t="shared" si="429"/>
        <v>#N/A</v>
      </c>
      <c r="AB657" s="85" t="e">
        <f t="shared" si="430"/>
        <v>#N/A</v>
      </c>
      <c r="AC657" s="85" t="e">
        <f t="shared" si="431"/>
        <v>#N/A</v>
      </c>
      <c r="AD657" s="85" t="e">
        <f t="shared" si="432"/>
        <v>#N/A</v>
      </c>
      <c r="AE657" s="85" t="e">
        <f t="shared" si="433"/>
        <v>#N/A</v>
      </c>
      <c r="AF657" s="85" t="e">
        <f t="shared" si="434"/>
        <v>#N/A</v>
      </c>
      <c r="AG657" s="85" t="e">
        <f t="shared" si="435"/>
        <v>#N/A</v>
      </c>
      <c r="AH657" s="85" t="e">
        <f t="shared" si="436"/>
        <v>#N/A</v>
      </c>
      <c r="AI657" s="85" t="e">
        <f t="shared" si="437"/>
        <v>#N/A</v>
      </c>
      <c r="AJ657" s="85" t="e">
        <f t="shared" si="438"/>
        <v>#N/A</v>
      </c>
      <c r="AK657" s="85" t="e">
        <f t="shared" si="449"/>
        <v>#VALUE!</v>
      </c>
      <c r="AL657" s="85" t="e">
        <f t="shared" si="450"/>
        <v>#VALUE!</v>
      </c>
      <c r="AM657" s="85" t="e">
        <f t="shared" si="451"/>
        <v>#VALUE!</v>
      </c>
      <c r="AN657" s="85" t="e">
        <f t="shared" si="452"/>
        <v>#N/A</v>
      </c>
      <c r="AO657" s="85" t="e">
        <f t="shared" si="439"/>
        <v>#N/A</v>
      </c>
      <c r="AP657" s="85" t="e">
        <f t="shared" si="440"/>
        <v>#N/A</v>
      </c>
      <c r="AQ657" s="85" t="e">
        <f t="shared" si="441"/>
        <v>#N/A</v>
      </c>
      <c r="AR657" s="85" t="e">
        <f t="shared" si="442"/>
        <v>#N/A</v>
      </c>
      <c r="AS657" s="85" t="e">
        <f t="shared" si="443"/>
        <v>#N/A</v>
      </c>
      <c r="AT657" s="85" t="e">
        <f t="shared" si="444"/>
        <v>#N/A</v>
      </c>
      <c r="AU657" s="85" t="e">
        <f t="shared" si="453"/>
        <v>#VALUE!</v>
      </c>
      <c r="AV657" s="85" t="e">
        <f t="shared" si="454"/>
        <v>#VALUE!</v>
      </c>
      <c r="AW657" s="85" t="e">
        <f t="shared" si="455"/>
        <v>#VALUE!</v>
      </c>
      <c r="AX657" s="25" t="e">
        <f t="shared" si="456"/>
        <v>#VALUE!</v>
      </c>
      <c r="AY657" s="25">
        <f t="shared" si="458"/>
        <v>1.0169999999999999</v>
      </c>
      <c r="AZ657" s="55" t="e">
        <f t="shared" si="457"/>
        <v>#DIV/0!</v>
      </c>
    </row>
    <row r="658" spans="3:52">
      <c r="C658" s="4"/>
      <c r="D658" s="4"/>
      <c r="E658" s="4"/>
      <c r="F658" s="4"/>
      <c r="G658" s="55">
        <f t="shared" si="418"/>
        <v>-1.1208741258741391E-2</v>
      </c>
      <c r="H658" s="26"/>
      <c r="I658" s="25">
        <f>'Randament Mammo'!$I$18-4.5</f>
        <v>61.5</v>
      </c>
      <c r="J658" s="26"/>
      <c r="K658" s="25">
        <f t="shared" si="445"/>
        <v>0</v>
      </c>
      <c r="L658" s="25" t="e">
        <f>VLOOKUP(E658,'Tabele aux MGD'!B648:F658,IF(_CTF="Mo/Mo",2,IF(_CTF="Mo/Rh",3,IF(_CTF="Rh/Rh",4,5))),0)</f>
        <v>#N/A</v>
      </c>
      <c r="M658" s="25" t="e">
        <f t="shared" si="419"/>
        <v>#N/A</v>
      </c>
      <c r="N658" s="25" t="e">
        <f t="shared" si="420"/>
        <v>#N/A</v>
      </c>
      <c r="O658" s="25" t="e">
        <f t="shared" si="421"/>
        <v>#N/A</v>
      </c>
      <c r="P658" s="25" t="e">
        <f t="shared" si="422"/>
        <v>#N/A</v>
      </c>
      <c r="Q658" s="25" t="e">
        <f t="shared" si="423"/>
        <v>#N/A</v>
      </c>
      <c r="R658" s="25" t="e">
        <f t="shared" si="424"/>
        <v>#N/A</v>
      </c>
      <c r="S658" s="25" t="e">
        <f t="shared" si="425"/>
        <v>#N/A</v>
      </c>
      <c r="T658" s="25" t="e">
        <f t="shared" si="426"/>
        <v>#N/A</v>
      </c>
      <c r="U658" s="25" t="e">
        <f t="shared" si="446"/>
        <v>#VALUE!</v>
      </c>
      <c r="V658" s="25" t="e">
        <f t="shared" si="447"/>
        <v>#VALUE!</v>
      </c>
      <c r="W658" s="25" t="e">
        <f t="shared" si="448"/>
        <v>#VALUE!</v>
      </c>
      <c r="X658" s="26"/>
      <c r="Y658" s="85" t="e">
        <f t="shared" si="427"/>
        <v>#N/A</v>
      </c>
      <c r="Z658" s="85" t="e">
        <f t="shared" si="428"/>
        <v>#N/A</v>
      </c>
      <c r="AA658" s="85" t="e">
        <f t="shared" si="429"/>
        <v>#N/A</v>
      </c>
      <c r="AB658" s="85" t="e">
        <f t="shared" si="430"/>
        <v>#N/A</v>
      </c>
      <c r="AC658" s="85" t="e">
        <f t="shared" si="431"/>
        <v>#N/A</v>
      </c>
      <c r="AD658" s="85" t="e">
        <f t="shared" si="432"/>
        <v>#N/A</v>
      </c>
      <c r="AE658" s="85" t="e">
        <f t="shared" si="433"/>
        <v>#N/A</v>
      </c>
      <c r="AF658" s="85" t="e">
        <f t="shared" si="434"/>
        <v>#N/A</v>
      </c>
      <c r="AG658" s="85" t="e">
        <f t="shared" si="435"/>
        <v>#N/A</v>
      </c>
      <c r="AH658" s="85" t="e">
        <f t="shared" si="436"/>
        <v>#N/A</v>
      </c>
      <c r="AI658" s="85" t="e">
        <f t="shared" si="437"/>
        <v>#N/A</v>
      </c>
      <c r="AJ658" s="85" t="e">
        <f t="shared" si="438"/>
        <v>#N/A</v>
      </c>
      <c r="AK658" s="85" t="e">
        <f t="shared" si="449"/>
        <v>#VALUE!</v>
      </c>
      <c r="AL658" s="85" t="e">
        <f t="shared" si="450"/>
        <v>#VALUE!</v>
      </c>
      <c r="AM658" s="85" t="e">
        <f t="shared" si="451"/>
        <v>#VALUE!</v>
      </c>
      <c r="AN658" s="85" t="e">
        <f t="shared" si="452"/>
        <v>#N/A</v>
      </c>
      <c r="AO658" s="85" t="e">
        <f t="shared" si="439"/>
        <v>#N/A</v>
      </c>
      <c r="AP658" s="85" t="e">
        <f t="shared" si="440"/>
        <v>#N/A</v>
      </c>
      <c r="AQ658" s="85" t="e">
        <f t="shared" si="441"/>
        <v>#N/A</v>
      </c>
      <c r="AR658" s="85" t="e">
        <f t="shared" si="442"/>
        <v>#N/A</v>
      </c>
      <c r="AS658" s="85" t="e">
        <f t="shared" si="443"/>
        <v>#N/A</v>
      </c>
      <c r="AT658" s="85" t="e">
        <f t="shared" si="444"/>
        <v>#N/A</v>
      </c>
      <c r="AU658" s="85" t="e">
        <f t="shared" si="453"/>
        <v>#VALUE!</v>
      </c>
      <c r="AV658" s="85" t="e">
        <f t="shared" si="454"/>
        <v>#VALUE!</v>
      </c>
      <c r="AW658" s="85" t="e">
        <f t="shared" si="455"/>
        <v>#VALUE!</v>
      </c>
      <c r="AX658" s="25" t="e">
        <f t="shared" si="456"/>
        <v>#VALUE!</v>
      </c>
      <c r="AY658" s="25">
        <f t="shared" si="458"/>
        <v>1.0169999999999999</v>
      </c>
      <c r="AZ658" s="55" t="e">
        <f t="shared" si="457"/>
        <v>#DIV/0!</v>
      </c>
    </row>
    <row r="659" spans="3:52">
      <c r="C659" s="4"/>
      <c r="D659" s="4"/>
      <c r="E659" s="4"/>
      <c r="F659" s="4"/>
      <c r="G659" s="55">
        <f t="shared" si="418"/>
        <v>-1.1208741258741391E-2</v>
      </c>
      <c r="H659" s="26"/>
      <c r="I659" s="25">
        <f>'Randament Mammo'!$I$18-4.5</f>
        <v>61.5</v>
      </c>
      <c r="J659" s="26"/>
      <c r="K659" s="25">
        <f t="shared" si="445"/>
        <v>0</v>
      </c>
      <c r="L659" s="25" t="e">
        <f>VLOOKUP(E659,'Tabele aux MGD'!B649:F659,IF(_CTF="Mo/Mo",2,IF(_CTF="Mo/Rh",3,IF(_CTF="Rh/Rh",4,5))),0)</f>
        <v>#N/A</v>
      </c>
      <c r="M659" s="25" t="e">
        <f t="shared" si="419"/>
        <v>#N/A</v>
      </c>
      <c r="N659" s="25" t="e">
        <f t="shared" si="420"/>
        <v>#N/A</v>
      </c>
      <c r="O659" s="25" t="e">
        <f t="shared" si="421"/>
        <v>#N/A</v>
      </c>
      <c r="P659" s="25" t="e">
        <f t="shared" si="422"/>
        <v>#N/A</v>
      </c>
      <c r="Q659" s="25" t="e">
        <f t="shared" si="423"/>
        <v>#N/A</v>
      </c>
      <c r="R659" s="25" t="e">
        <f t="shared" si="424"/>
        <v>#N/A</v>
      </c>
      <c r="S659" s="25" t="e">
        <f t="shared" si="425"/>
        <v>#N/A</v>
      </c>
      <c r="T659" s="25" t="e">
        <f t="shared" si="426"/>
        <v>#N/A</v>
      </c>
      <c r="U659" s="25" t="e">
        <f t="shared" si="446"/>
        <v>#VALUE!</v>
      </c>
      <c r="V659" s="25" t="e">
        <f t="shared" si="447"/>
        <v>#VALUE!</v>
      </c>
      <c r="W659" s="25" t="e">
        <f t="shared" si="448"/>
        <v>#VALUE!</v>
      </c>
      <c r="X659" s="26"/>
      <c r="Y659" s="85" t="e">
        <f t="shared" si="427"/>
        <v>#N/A</v>
      </c>
      <c r="Z659" s="85" t="e">
        <f t="shared" si="428"/>
        <v>#N/A</v>
      </c>
      <c r="AA659" s="85" t="e">
        <f t="shared" si="429"/>
        <v>#N/A</v>
      </c>
      <c r="AB659" s="85" t="e">
        <f t="shared" si="430"/>
        <v>#N/A</v>
      </c>
      <c r="AC659" s="85" t="e">
        <f t="shared" si="431"/>
        <v>#N/A</v>
      </c>
      <c r="AD659" s="85" t="e">
        <f t="shared" si="432"/>
        <v>#N/A</v>
      </c>
      <c r="AE659" s="85" t="e">
        <f t="shared" si="433"/>
        <v>#N/A</v>
      </c>
      <c r="AF659" s="85" t="e">
        <f t="shared" si="434"/>
        <v>#N/A</v>
      </c>
      <c r="AG659" s="85" t="e">
        <f t="shared" si="435"/>
        <v>#N/A</v>
      </c>
      <c r="AH659" s="85" t="e">
        <f t="shared" si="436"/>
        <v>#N/A</v>
      </c>
      <c r="AI659" s="85" t="e">
        <f t="shared" si="437"/>
        <v>#N/A</v>
      </c>
      <c r="AJ659" s="85" t="e">
        <f t="shared" si="438"/>
        <v>#N/A</v>
      </c>
      <c r="AK659" s="85" t="e">
        <f t="shared" si="449"/>
        <v>#VALUE!</v>
      </c>
      <c r="AL659" s="85" t="e">
        <f t="shared" si="450"/>
        <v>#VALUE!</v>
      </c>
      <c r="AM659" s="85" t="e">
        <f t="shared" si="451"/>
        <v>#VALUE!</v>
      </c>
      <c r="AN659" s="85" t="e">
        <f t="shared" si="452"/>
        <v>#N/A</v>
      </c>
      <c r="AO659" s="85" t="e">
        <f t="shared" si="439"/>
        <v>#N/A</v>
      </c>
      <c r="AP659" s="85" t="e">
        <f t="shared" si="440"/>
        <v>#N/A</v>
      </c>
      <c r="AQ659" s="85" t="e">
        <f t="shared" si="441"/>
        <v>#N/A</v>
      </c>
      <c r="AR659" s="85" t="e">
        <f t="shared" si="442"/>
        <v>#N/A</v>
      </c>
      <c r="AS659" s="85" t="e">
        <f t="shared" si="443"/>
        <v>#N/A</v>
      </c>
      <c r="AT659" s="85" t="e">
        <f t="shared" si="444"/>
        <v>#N/A</v>
      </c>
      <c r="AU659" s="85" t="e">
        <f t="shared" si="453"/>
        <v>#VALUE!</v>
      </c>
      <c r="AV659" s="85" t="e">
        <f t="shared" si="454"/>
        <v>#VALUE!</v>
      </c>
      <c r="AW659" s="85" t="e">
        <f t="shared" si="455"/>
        <v>#VALUE!</v>
      </c>
      <c r="AX659" s="25" t="e">
        <f t="shared" si="456"/>
        <v>#VALUE!</v>
      </c>
      <c r="AY659" s="25">
        <f t="shared" si="458"/>
        <v>1.0169999999999999</v>
      </c>
      <c r="AZ659" s="55" t="e">
        <f t="shared" si="457"/>
        <v>#DIV/0!</v>
      </c>
    </row>
    <row r="660" spans="3:52">
      <c r="C660" s="4"/>
      <c r="D660" s="4"/>
      <c r="E660" s="4"/>
      <c r="F660" s="4"/>
      <c r="G660" s="55">
        <f t="shared" si="418"/>
        <v>-1.1208741258741391E-2</v>
      </c>
      <c r="H660" s="26"/>
      <c r="I660" s="25">
        <f>'Randament Mammo'!$I$18-4.5</f>
        <v>61.5</v>
      </c>
      <c r="J660" s="26"/>
      <c r="K660" s="25">
        <f t="shared" si="445"/>
        <v>0</v>
      </c>
      <c r="L660" s="25" t="e">
        <f>VLOOKUP(E660,'Tabele aux MGD'!B650:F660,IF(_CTF="Mo/Mo",2,IF(_CTF="Mo/Rh",3,IF(_CTF="Rh/Rh",4,5))),0)</f>
        <v>#N/A</v>
      </c>
      <c r="M660" s="25" t="e">
        <f t="shared" si="419"/>
        <v>#N/A</v>
      </c>
      <c r="N660" s="25" t="e">
        <f t="shared" si="420"/>
        <v>#N/A</v>
      </c>
      <c r="O660" s="25" t="e">
        <f t="shared" si="421"/>
        <v>#N/A</v>
      </c>
      <c r="P660" s="25" t="e">
        <f t="shared" si="422"/>
        <v>#N/A</v>
      </c>
      <c r="Q660" s="25" t="e">
        <f t="shared" si="423"/>
        <v>#N/A</v>
      </c>
      <c r="R660" s="25" t="e">
        <f t="shared" si="424"/>
        <v>#N/A</v>
      </c>
      <c r="S660" s="25" t="e">
        <f t="shared" si="425"/>
        <v>#N/A</v>
      </c>
      <c r="T660" s="25" t="e">
        <f t="shared" si="426"/>
        <v>#N/A</v>
      </c>
      <c r="U660" s="25" t="e">
        <f t="shared" si="446"/>
        <v>#VALUE!</v>
      </c>
      <c r="V660" s="25" t="e">
        <f t="shared" si="447"/>
        <v>#VALUE!</v>
      </c>
      <c r="W660" s="25" t="e">
        <f t="shared" si="448"/>
        <v>#VALUE!</v>
      </c>
      <c r="X660" s="26"/>
      <c r="Y660" s="85" t="e">
        <f t="shared" si="427"/>
        <v>#N/A</v>
      </c>
      <c r="Z660" s="85" t="e">
        <f t="shared" si="428"/>
        <v>#N/A</v>
      </c>
      <c r="AA660" s="85" t="e">
        <f t="shared" si="429"/>
        <v>#N/A</v>
      </c>
      <c r="AB660" s="85" t="e">
        <f t="shared" si="430"/>
        <v>#N/A</v>
      </c>
      <c r="AC660" s="85" t="e">
        <f t="shared" si="431"/>
        <v>#N/A</v>
      </c>
      <c r="AD660" s="85" t="e">
        <f t="shared" si="432"/>
        <v>#N/A</v>
      </c>
      <c r="AE660" s="85" t="e">
        <f t="shared" si="433"/>
        <v>#N/A</v>
      </c>
      <c r="AF660" s="85" t="e">
        <f t="shared" si="434"/>
        <v>#N/A</v>
      </c>
      <c r="AG660" s="85" t="e">
        <f t="shared" si="435"/>
        <v>#N/A</v>
      </c>
      <c r="AH660" s="85" t="e">
        <f t="shared" si="436"/>
        <v>#N/A</v>
      </c>
      <c r="AI660" s="85" t="e">
        <f t="shared" si="437"/>
        <v>#N/A</v>
      </c>
      <c r="AJ660" s="85" t="e">
        <f t="shared" si="438"/>
        <v>#N/A</v>
      </c>
      <c r="AK660" s="85" t="e">
        <f t="shared" si="449"/>
        <v>#VALUE!</v>
      </c>
      <c r="AL660" s="85" t="e">
        <f t="shared" si="450"/>
        <v>#VALUE!</v>
      </c>
      <c r="AM660" s="85" t="e">
        <f t="shared" si="451"/>
        <v>#VALUE!</v>
      </c>
      <c r="AN660" s="85" t="e">
        <f t="shared" si="452"/>
        <v>#N/A</v>
      </c>
      <c r="AO660" s="85" t="e">
        <f t="shared" si="439"/>
        <v>#N/A</v>
      </c>
      <c r="AP660" s="85" t="e">
        <f t="shared" si="440"/>
        <v>#N/A</v>
      </c>
      <c r="AQ660" s="85" t="e">
        <f t="shared" si="441"/>
        <v>#N/A</v>
      </c>
      <c r="AR660" s="85" t="e">
        <f t="shared" si="442"/>
        <v>#N/A</v>
      </c>
      <c r="AS660" s="85" t="e">
        <f t="shared" si="443"/>
        <v>#N/A</v>
      </c>
      <c r="AT660" s="85" t="e">
        <f t="shared" si="444"/>
        <v>#N/A</v>
      </c>
      <c r="AU660" s="85" t="e">
        <f t="shared" si="453"/>
        <v>#VALUE!</v>
      </c>
      <c r="AV660" s="85" t="e">
        <f t="shared" si="454"/>
        <v>#VALUE!</v>
      </c>
      <c r="AW660" s="85" t="e">
        <f t="shared" si="455"/>
        <v>#VALUE!</v>
      </c>
      <c r="AX660" s="25" t="e">
        <f t="shared" si="456"/>
        <v>#VALUE!</v>
      </c>
      <c r="AY660" s="25">
        <f t="shared" si="458"/>
        <v>1.0169999999999999</v>
      </c>
      <c r="AZ660" s="55" t="e">
        <f t="shared" si="457"/>
        <v>#DIV/0!</v>
      </c>
    </row>
    <row r="661" spans="3:52">
      <c r="C661" s="4"/>
      <c r="D661" s="4"/>
      <c r="E661" s="4"/>
      <c r="F661" s="4"/>
      <c r="G661" s="55">
        <f t="shared" si="418"/>
        <v>-1.1208741258741391E-2</v>
      </c>
      <c r="H661" s="26"/>
      <c r="I661" s="25">
        <f>'Randament Mammo'!$I$18-4.5</f>
        <v>61.5</v>
      </c>
      <c r="J661" s="26"/>
      <c r="K661" s="25">
        <f t="shared" si="445"/>
        <v>0</v>
      </c>
      <c r="L661" s="25" t="e">
        <f>VLOOKUP(E661,'Tabele aux MGD'!B651:F661,IF(_CTF="Mo/Mo",2,IF(_CTF="Mo/Rh",3,IF(_CTF="Rh/Rh",4,5))),0)</f>
        <v>#N/A</v>
      </c>
      <c r="M661" s="25" t="e">
        <f t="shared" si="419"/>
        <v>#N/A</v>
      </c>
      <c r="N661" s="25" t="e">
        <f t="shared" si="420"/>
        <v>#N/A</v>
      </c>
      <c r="O661" s="25" t="e">
        <f t="shared" si="421"/>
        <v>#N/A</v>
      </c>
      <c r="P661" s="25" t="e">
        <f t="shared" si="422"/>
        <v>#N/A</v>
      </c>
      <c r="Q661" s="25" t="e">
        <f t="shared" si="423"/>
        <v>#N/A</v>
      </c>
      <c r="R661" s="25" t="e">
        <f t="shared" si="424"/>
        <v>#N/A</v>
      </c>
      <c r="S661" s="25" t="e">
        <f t="shared" si="425"/>
        <v>#N/A</v>
      </c>
      <c r="T661" s="25" t="e">
        <f t="shared" si="426"/>
        <v>#N/A</v>
      </c>
      <c r="U661" s="25" t="e">
        <f t="shared" si="446"/>
        <v>#VALUE!</v>
      </c>
      <c r="V661" s="25" t="e">
        <f t="shared" si="447"/>
        <v>#VALUE!</v>
      </c>
      <c r="W661" s="25" t="e">
        <f t="shared" si="448"/>
        <v>#VALUE!</v>
      </c>
      <c r="X661" s="26"/>
      <c r="Y661" s="85" t="e">
        <f t="shared" si="427"/>
        <v>#N/A</v>
      </c>
      <c r="Z661" s="85" t="e">
        <f t="shared" si="428"/>
        <v>#N/A</v>
      </c>
      <c r="AA661" s="85" t="e">
        <f t="shared" si="429"/>
        <v>#N/A</v>
      </c>
      <c r="AB661" s="85" t="e">
        <f t="shared" si="430"/>
        <v>#N/A</v>
      </c>
      <c r="AC661" s="85" t="e">
        <f t="shared" si="431"/>
        <v>#N/A</v>
      </c>
      <c r="AD661" s="85" t="e">
        <f t="shared" si="432"/>
        <v>#N/A</v>
      </c>
      <c r="AE661" s="85" t="e">
        <f t="shared" si="433"/>
        <v>#N/A</v>
      </c>
      <c r="AF661" s="85" t="e">
        <f t="shared" si="434"/>
        <v>#N/A</v>
      </c>
      <c r="AG661" s="85" t="e">
        <f t="shared" si="435"/>
        <v>#N/A</v>
      </c>
      <c r="AH661" s="85" t="e">
        <f t="shared" si="436"/>
        <v>#N/A</v>
      </c>
      <c r="AI661" s="85" t="e">
        <f t="shared" si="437"/>
        <v>#N/A</v>
      </c>
      <c r="AJ661" s="85" t="e">
        <f t="shared" si="438"/>
        <v>#N/A</v>
      </c>
      <c r="AK661" s="85" t="e">
        <f t="shared" si="449"/>
        <v>#VALUE!</v>
      </c>
      <c r="AL661" s="85" t="e">
        <f t="shared" si="450"/>
        <v>#VALUE!</v>
      </c>
      <c r="AM661" s="85" t="e">
        <f t="shared" si="451"/>
        <v>#VALUE!</v>
      </c>
      <c r="AN661" s="85" t="e">
        <f t="shared" si="452"/>
        <v>#N/A</v>
      </c>
      <c r="AO661" s="85" t="e">
        <f t="shared" si="439"/>
        <v>#N/A</v>
      </c>
      <c r="AP661" s="85" t="e">
        <f t="shared" si="440"/>
        <v>#N/A</v>
      </c>
      <c r="AQ661" s="85" t="e">
        <f t="shared" si="441"/>
        <v>#N/A</v>
      </c>
      <c r="AR661" s="85" t="e">
        <f t="shared" si="442"/>
        <v>#N/A</v>
      </c>
      <c r="AS661" s="85" t="e">
        <f t="shared" si="443"/>
        <v>#N/A</v>
      </c>
      <c r="AT661" s="85" t="e">
        <f t="shared" si="444"/>
        <v>#N/A</v>
      </c>
      <c r="AU661" s="85" t="e">
        <f t="shared" si="453"/>
        <v>#VALUE!</v>
      </c>
      <c r="AV661" s="85" t="e">
        <f t="shared" si="454"/>
        <v>#VALUE!</v>
      </c>
      <c r="AW661" s="85" t="e">
        <f t="shared" si="455"/>
        <v>#VALUE!</v>
      </c>
      <c r="AX661" s="25" t="e">
        <f t="shared" si="456"/>
        <v>#VALUE!</v>
      </c>
      <c r="AY661" s="25">
        <f t="shared" si="458"/>
        <v>1.0169999999999999</v>
      </c>
      <c r="AZ661" s="55" t="e">
        <f t="shared" si="457"/>
        <v>#DIV/0!</v>
      </c>
    </row>
    <row r="662" spans="3:52">
      <c r="C662" s="4"/>
      <c r="D662" s="4"/>
      <c r="E662" s="4"/>
      <c r="F662" s="4"/>
      <c r="G662" s="55">
        <f t="shared" si="418"/>
        <v>-1.1208741258741391E-2</v>
      </c>
      <c r="H662" s="26"/>
      <c r="I662" s="25">
        <f>'Randament Mammo'!$I$18-4.5</f>
        <v>61.5</v>
      </c>
      <c r="J662" s="26"/>
      <c r="K662" s="25">
        <f t="shared" si="445"/>
        <v>0</v>
      </c>
      <c r="L662" s="25" t="e">
        <f>VLOOKUP(E662,'Tabele aux MGD'!B652:F662,IF(_CTF="Mo/Mo",2,IF(_CTF="Mo/Rh",3,IF(_CTF="Rh/Rh",4,5))),0)</f>
        <v>#N/A</v>
      </c>
      <c r="M662" s="25" t="e">
        <f t="shared" si="419"/>
        <v>#N/A</v>
      </c>
      <c r="N662" s="25" t="e">
        <f t="shared" si="420"/>
        <v>#N/A</v>
      </c>
      <c r="O662" s="25" t="e">
        <f t="shared" si="421"/>
        <v>#N/A</v>
      </c>
      <c r="P662" s="25" t="e">
        <f t="shared" si="422"/>
        <v>#N/A</v>
      </c>
      <c r="Q662" s="25" t="e">
        <f t="shared" si="423"/>
        <v>#N/A</v>
      </c>
      <c r="R662" s="25" t="e">
        <f t="shared" si="424"/>
        <v>#N/A</v>
      </c>
      <c r="S662" s="25" t="e">
        <f t="shared" si="425"/>
        <v>#N/A</v>
      </c>
      <c r="T662" s="25" t="e">
        <f t="shared" si="426"/>
        <v>#N/A</v>
      </c>
      <c r="U662" s="25" t="e">
        <f t="shared" si="446"/>
        <v>#VALUE!</v>
      </c>
      <c r="V662" s="25" t="e">
        <f t="shared" si="447"/>
        <v>#VALUE!</v>
      </c>
      <c r="W662" s="25" t="e">
        <f t="shared" si="448"/>
        <v>#VALUE!</v>
      </c>
      <c r="X662" s="26"/>
      <c r="Y662" s="85" t="e">
        <f t="shared" si="427"/>
        <v>#N/A</v>
      </c>
      <c r="Z662" s="85" t="e">
        <f t="shared" si="428"/>
        <v>#N/A</v>
      </c>
      <c r="AA662" s="85" t="e">
        <f t="shared" si="429"/>
        <v>#N/A</v>
      </c>
      <c r="AB662" s="85" t="e">
        <f t="shared" si="430"/>
        <v>#N/A</v>
      </c>
      <c r="AC662" s="85" t="e">
        <f t="shared" si="431"/>
        <v>#N/A</v>
      </c>
      <c r="AD662" s="85" t="e">
        <f t="shared" si="432"/>
        <v>#N/A</v>
      </c>
      <c r="AE662" s="85" t="e">
        <f t="shared" si="433"/>
        <v>#N/A</v>
      </c>
      <c r="AF662" s="85" t="e">
        <f t="shared" si="434"/>
        <v>#N/A</v>
      </c>
      <c r="AG662" s="85" t="e">
        <f t="shared" si="435"/>
        <v>#N/A</v>
      </c>
      <c r="AH662" s="85" t="e">
        <f t="shared" si="436"/>
        <v>#N/A</v>
      </c>
      <c r="AI662" s="85" t="e">
        <f t="shared" si="437"/>
        <v>#N/A</v>
      </c>
      <c r="AJ662" s="85" t="e">
        <f t="shared" si="438"/>
        <v>#N/A</v>
      </c>
      <c r="AK662" s="85" t="e">
        <f t="shared" si="449"/>
        <v>#VALUE!</v>
      </c>
      <c r="AL662" s="85" t="e">
        <f t="shared" si="450"/>
        <v>#VALUE!</v>
      </c>
      <c r="AM662" s="85" t="e">
        <f t="shared" si="451"/>
        <v>#VALUE!</v>
      </c>
      <c r="AN662" s="85" t="e">
        <f t="shared" si="452"/>
        <v>#N/A</v>
      </c>
      <c r="AO662" s="85" t="e">
        <f t="shared" si="439"/>
        <v>#N/A</v>
      </c>
      <c r="AP662" s="85" t="e">
        <f t="shared" si="440"/>
        <v>#N/A</v>
      </c>
      <c r="AQ662" s="85" t="e">
        <f t="shared" si="441"/>
        <v>#N/A</v>
      </c>
      <c r="AR662" s="85" t="e">
        <f t="shared" si="442"/>
        <v>#N/A</v>
      </c>
      <c r="AS662" s="85" t="e">
        <f t="shared" si="443"/>
        <v>#N/A</v>
      </c>
      <c r="AT662" s="85" t="e">
        <f t="shared" si="444"/>
        <v>#N/A</v>
      </c>
      <c r="AU662" s="85" t="e">
        <f t="shared" si="453"/>
        <v>#VALUE!</v>
      </c>
      <c r="AV662" s="85" t="e">
        <f t="shared" si="454"/>
        <v>#VALUE!</v>
      </c>
      <c r="AW662" s="85" t="e">
        <f t="shared" si="455"/>
        <v>#VALUE!</v>
      </c>
      <c r="AX662" s="25" t="e">
        <f t="shared" si="456"/>
        <v>#VALUE!</v>
      </c>
      <c r="AY662" s="25">
        <f t="shared" si="458"/>
        <v>1.0169999999999999</v>
      </c>
      <c r="AZ662" s="55" t="e">
        <f t="shared" si="457"/>
        <v>#DIV/0!</v>
      </c>
    </row>
    <row r="663" spans="3:52">
      <c r="C663" s="4"/>
      <c r="D663" s="4"/>
      <c r="E663" s="4"/>
      <c r="F663" s="4"/>
      <c r="G663" s="55">
        <f t="shared" ref="G663:G726" si="459">MGD_A*E663^2+MGD_B*E663+MGD_C</f>
        <v>-1.1208741258741391E-2</v>
      </c>
      <c r="H663" s="26"/>
      <c r="I663" s="25">
        <f>'Randament Mammo'!$I$18-4.5</f>
        <v>61.5</v>
      </c>
      <c r="J663" s="26"/>
      <c r="K663" s="25">
        <f t="shared" si="445"/>
        <v>0</v>
      </c>
      <c r="L663" s="25" t="e">
        <f>VLOOKUP(E663,'Tabele aux MGD'!B653:F663,IF(_CTF="Mo/Mo",2,IF(_CTF="Mo/Rh",3,IF(_CTF="Rh/Rh",4,5))),0)</f>
        <v>#N/A</v>
      </c>
      <c r="M663" s="25" t="e">
        <f t="shared" ref="M663:M726" si="460">INDEX(_Tabel4,1,MATCH(J663,_Tabel4_Col))</f>
        <v>#N/A</v>
      </c>
      <c r="N663" s="25" t="e">
        <f t="shared" ref="N663:N726" si="461">INDEX(_Tabel4,1,IF(MATCH(J663,_Tabel4_Col)=9,9,MATCH(J663,_Tabel4_Col)+1))</f>
        <v>#N/A</v>
      </c>
      <c r="O663" s="25" t="e">
        <f t="shared" ref="O663:O726" si="462">INDEX(_Tabel4,MATCH(L663,_Tabel4_Rd),1)</f>
        <v>#N/A</v>
      </c>
      <c r="P663" s="25" t="e">
        <f t="shared" ref="P663:P726" si="463">INDEX(_Tabel4,IF(MATCH(L663,_Tabel4_Rd)=10,10,MATCH(L663,_Tabel4_Rd)+1),1)</f>
        <v>#N/A</v>
      </c>
      <c r="Q663" s="25" t="e">
        <f t="shared" ref="Q663:Q726" si="464">INDEX(_Tabel4,MATCH(L663,_Tabel4_Rd),MATCH(J663,_Tabel4_Col))</f>
        <v>#N/A</v>
      </c>
      <c r="R663" s="25" t="e">
        <f t="shared" ref="R663:R726" si="465">INDEX(_Tabel4,MATCH(L663,_Tabel4_Rd),IF(MATCH(J663,_Tabel4_Col)=9,9,MATCH(J663,_Tabel4_Col)+1))</f>
        <v>#N/A</v>
      </c>
      <c r="S663" s="25" t="e">
        <f t="shared" ref="S663:S726" si="466">INDEX(_Tabel4,IF(MATCH(L663,_Tabel4_Rd)=10,10,MATCH(L663,_Tabel4_Rd)+1),MATCH(J663,_Tabel4_Col))</f>
        <v>#N/A</v>
      </c>
      <c r="T663" s="25" t="e">
        <f t="shared" ref="T663:T726" si="467">INDEX(_Tabel4,IF(MATCH(L663,_Tabel4_Rd)=10,10,MATCH(L663,_Tabel4_Rd)+1),IF(MATCH(J663,_Tabel4_Col)=9,9,MATCH(J663,_Tabel4_Col)+1))</f>
        <v>#N/A</v>
      </c>
      <c r="U663" s="25" t="e">
        <f t="shared" si="446"/>
        <v>#VALUE!</v>
      </c>
      <c r="V663" s="25" t="e">
        <f t="shared" si="447"/>
        <v>#VALUE!</v>
      </c>
      <c r="W663" s="25" t="e">
        <f t="shared" si="448"/>
        <v>#VALUE!</v>
      </c>
      <c r="X663" s="26"/>
      <c r="Y663" s="85" t="e">
        <f t="shared" ref="Y663:Y726" si="468">VLOOKUP(L663,_Tabel5,1,TRUE)</f>
        <v>#N/A</v>
      </c>
      <c r="Z663" s="85" t="e">
        <f t="shared" ref="Z663:Z726" si="469">MATCH(L663,_Tabel5_Col_HVL,1)-9</f>
        <v>#N/A</v>
      </c>
      <c r="AA663" s="85" t="e">
        <f t="shared" ref="AA663:AA726" si="470">MATCH(J663,_Tabel5_Col_d,1)+Z663-1</f>
        <v>#N/A</v>
      </c>
      <c r="AB663" s="85" t="e">
        <f t="shared" ref="AB663:AB726" si="471">IF(MATCH(J663,_Tabel5_Col_d,1)=10,AA663,AA663+1)</f>
        <v>#N/A</v>
      </c>
      <c r="AC663" s="85" t="e">
        <f t="shared" ref="AC663:AC726" si="472">INDEX(_Tabel5_Col_dtot,AA663)</f>
        <v>#N/A</v>
      </c>
      <c r="AD663" s="85" t="e">
        <f t="shared" ref="AD663:AD726" si="473">INDEX(_Tabel5_Col_dtot,AB663)</f>
        <v>#N/A</v>
      </c>
      <c r="AE663" s="85" t="e">
        <f t="shared" ref="AE663:AE726" si="474">HLOOKUP(X663,_Tabel5_g,1,TRUE)</f>
        <v>#N/A</v>
      </c>
      <c r="AF663" s="85" t="e">
        <f t="shared" ref="AF663:AF726" si="475">INDEX(_Tabel5_Rand_gl,1,IF(X663=100,5,MATCH(AE663,_Tabel5_Rand_gl,0)+1))</f>
        <v>#N/A</v>
      </c>
      <c r="AG663" s="85" t="e">
        <f t="shared" ref="AG663:AG726" si="476">HLOOKUP(AE663,_Tabel5_g,AA663+1,TRUE)</f>
        <v>#N/A</v>
      </c>
      <c r="AH663" s="85" t="e">
        <f t="shared" ref="AH663:AH726" si="477">HLOOKUP(AF663,_Tabel5_g,AA663+1,TRUE)</f>
        <v>#N/A</v>
      </c>
      <c r="AI663" s="85" t="e">
        <f t="shared" ref="AI663:AI726" si="478">HLOOKUP(AE663,_Tabel5_g,AB663+1,TRUE)</f>
        <v>#N/A</v>
      </c>
      <c r="AJ663" s="85" t="e">
        <f t="shared" ref="AJ663:AJ726" si="479">HLOOKUP(AF663,_Tabel5_g,AB663+1,TRUE)</f>
        <v>#N/A</v>
      </c>
      <c r="AK663" s="85" t="e">
        <f t="shared" si="449"/>
        <v>#VALUE!</v>
      </c>
      <c r="AL663" s="85" t="e">
        <f t="shared" si="450"/>
        <v>#VALUE!</v>
      </c>
      <c r="AM663" s="85" t="e">
        <f t="shared" si="451"/>
        <v>#VALUE!</v>
      </c>
      <c r="AN663" s="85" t="e">
        <f t="shared" si="452"/>
        <v>#N/A</v>
      </c>
      <c r="AO663" s="85" t="e">
        <f t="shared" ref="AO663:AO726" si="480">MATCH(J663,_Tabel5_Col_d,1)+AN663-1</f>
        <v>#N/A</v>
      </c>
      <c r="AP663" s="85" t="e">
        <f t="shared" ref="AP663:AP726" si="481">IF(MATCH(J663,_Tabel5_Col_d,1)=10,AO663,AO663+1)</f>
        <v>#N/A</v>
      </c>
      <c r="AQ663" s="85" t="e">
        <f t="shared" ref="AQ663:AQ726" si="482">HLOOKUP(AE663,_Tabel5_g,AO663+1,TRUE)</f>
        <v>#N/A</v>
      </c>
      <c r="AR663" s="85" t="e">
        <f t="shared" ref="AR663:AR726" si="483">HLOOKUP(AF663,_Tabel5_g,AO663+1,TRUE)</f>
        <v>#N/A</v>
      </c>
      <c r="AS663" s="85" t="e">
        <f t="shared" ref="AS663:AS726" si="484">HLOOKUP(AE663,_Tabel5_g,AP663+1,TRUE)</f>
        <v>#N/A</v>
      </c>
      <c r="AT663" s="85" t="e">
        <f t="shared" ref="AT663:AT726" si="485">HLOOKUP(AF663,_Tabel5_g,AP663+1,TRUE)</f>
        <v>#N/A</v>
      </c>
      <c r="AU663" s="85" t="e">
        <f t="shared" si="453"/>
        <v>#VALUE!</v>
      </c>
      <c r="AV663" s="85" t="e">
        <f t="shared" si="454"/>
        <v>#VALUE!</v>
      </c>
      <c r="AW663" s="85" t="e">
        <f t="shared" si="455"/>
        <v>#VALUE!</v>
      </c>
      <c r="AX663" s="25" t="e">
        <f t="shared" si="456"/>
        <v>#VALUE!</v>
      </c>
      <c r="AY663" s="25">
        <f t="shared" si="458"/>
        <v>1.0169999999999999</v>
      </c>
      <c r="AZ663" s="55" t="e">
        <f t="shared" si="457"/>
        <v>#DIV/0!</v>
      </c>
    </row>
    <row r="664" spans="3:52">
      <c r="C664" s="4"/>
      <c r="D664" s="4"/>
      <c r="E664" s="4"/>
      <c r="F664" s="4"/>
      <c r="G664" s="55">
        <f t="shared" si="459"/>
        <v>-1.1208741258741391E-2</v>
      </c>
      <c r="H664" s="26"/>
      <c r="I664" s="25">
        <f>'Randament Mammo'!$I$18-4.5</f>
        <v>61.5</v>
      </c>
      <c r="J664" s="26"/>
      <c r="K664" s="25">
        <f t="shared" si="445"/>
        <v>0</v>
      </c>
      <c r="L664" s="25" t="e">
        <f>VLOOKUP(E664,'Tabele aux MGD'!B654:F664,IF(_CTF="Mo/Mo",2,IF(_CTF="Mo/Rh",3,IF(_CTF="Rh/Rh",4,5))),0)</f>
        <v>#N/A</v>
      </c>
      <c r="M664" s="25" t="e">
        <f t="shared" si="460"/>
        <v>#N/A</v>
      </c>
      <c r="N664" s="25" t="e">
        <f t="shared" si="461"/>
        <v>#N/A</v>
      </c>
      <c r="O664" s="25" t="e">
        <f t="shared" si="462"/>
        <v>#N/A</v>
      </c>
      <c r="P664" s="25" t="e">
        <f t="shared" si="463"/>
        <v>#N/A</v>
      </c>
      <c r="Q664" s="25" t="e">
        <f t="shared" si="464"/>
        <v>#N/A</v>
      </c>
      <c r="R664" s="25" t="e">
        <f t="shared" si="465"/>
        <v>#N/A</v>
      </c>
      <c r="S664" s="25" t="e">
        <f t="shared" si="466"/>
        <v>#N/A</v>
      </c>
      <c r="T664" s="25" t="e">
        <f t="shared" si="467"/>
        <v>#N/A</v>
      </c>
      <c r="U664" s="25" t="e">
        <f t="shared" si="446"/>
        <v>#VALUE!</v>
      </c>
      <c r="V664" s="25" t="e">
        <f t="shared" si="447"/>
        <v>#VALUE!</v>
      </c>
      <c r="W664" s="25" t="e">
        <f t="shared" si="448"/>
        <v>#VALUE!</v>
      </c>
      <c r="X664" s="26"/>
      <c r="Y664" s="85" t="e">
        <f t="shared" si="468"/>
        <v>#N/A</v>
      </c>
      <c r="Z664" s="85" t="e">
        <f t="shared" si="469"/>
        <v>#N/A</v>
      </c>
      <c r="AA664" s="85" t="e">
        <f t="shared" si="470"/>
        <v>#N/A</v>
      </c>
      <c r="AB664" s="85" t="e">
        <f t="shared" si="471"/>
        <v>#N/A</v>
      </c>
      <c r="AC664" s="85" t="e">
        <f t="shared" si="472"/>
        <v>#N/A</v>
      </c>
      <c r="AD664" s="85" t="e">
        <f t="shared" si="473"/>
        <v>#N/A</v>
      </c>
      <c r="AE664" s="85" t="e">
        <f t="shared" si="474"/>
        <v>#N/A</v>
      </c>
      <c r="AF664" s="85" t="e">
        <f t="shared" si="475"/>
        <v>#N/A</v>
      </c>
      <c r="AG664" s="85" t="e">
        <f t="shared" si="476"/>
        <v>#N/A</v>
      </c>
      <c r="AH664" s="85" t="e">
        <f t="shared" si="477"/>
        <v>#N/A</v>
      </c>
      <c r="AI664" s="85" t="e">
        <f t="shared" si="478"/>
        <v>#N/A</v>
      </c>
      <c r="AJ664" s="85" t="e">
        <f t="shared" si="479"/>
        <v>#N/A</v>
      </c>
      <c r="AK664" s="85" t="e">
        <f t="shared" si="449"/>
        <v>#VALUE!</v>
      </c>
      <c r="AL664" s="85" t="e">
        <f t="shared" si="450"/>
        <v>#VALUE!</v>
      </c>
      <c r="AM664" s="85" t="e">
        <f t="shared" si="451"/>
        <v>#VALUE!</v>
      </c>
      <c r="AN664" s="85" t="e">
        <f t="shared" si="452"/>
        <v>#N/A</v>
      </c>
      <c r="AO664" s="85" t="e">
        <f t="shared" si="480"/>
        <v>#N/A</v>
      </c>
      <c r="AP664" s="85" t="e">
        <f t="shared" si="481"/>
        <v>#N/A</v>
      </c>
      <c r="AQ664" s="85" t="e">
        <f t="shared" si="482"/>
        <v>#N/A</v>
      </c>
      <c r="AR664" s="85" t="e">
        <f t="shared" si="483"/>
        <v>#N/A</v>
      </c>
      <c r="AS664" s="85" t="e">
        <f t="shared" si="484"/>
        <v>#N/A</v>
      </c>
      <c r="AT664" s="85" t="e">
        <f t="shared" si="485"/>
        <v>#N/A</v>
      </c>
      <c r="AU664" s="85" t="e">
        <f t="shared" si="453"/>
        <v>#VALUE!</v>
      </c>
      <c r="AV664" s="85" t="e">
        <f t="shared" si="454"/>
        <v>#VALUE!</v>
      </c>
      <c r="AW664" s="85" t="e">
        <f t="shared" si="455"/>
        <v>#VALUE!</v>
      </c>
      <c r="AX664" s="25" t="e">
        <f t="shared" si="456"/>
        <v>#VALUE!</v>
      </c>
      <c r="AY664" s="25">
        <f t="shared" si="458"/>
        <v>1.0169999999999999</v>
      </c>
      <c r="AZ664" s="55" t="e">
        <f t="shared" si="457"/>
        <v>#DIV/0!</v>
      </c>
    </row>
    <row r="665" spans="3:52">
      <c r="C665" s="4"/>
      <c r="D665" s="4"/>
      <c r="E665" s="4"/>
      <c r="F665" s="4"/>
      <c r="G665" s="55">
        <f t="shared" si="459"/>
        <v>-1.1208741258741391E-2</v>
      </c>
      <c r="H665" s="26"/>
      <c r="I665" s="25">
        <f>'Randament Mammo'!$I$18-4.5</f>
        <v>61.5</v>
      </c>
      <c r="J665" s="26"/>
      <c r="K665" s="25">
        <f t="shared" ref="K665:K728" si="486">H665-J665</f>
        <v>0</v>
      </c>
      <c r="L665" s="25" t="e">
        <f>VLOOKUP(E665,'Tabele aux MGD'!B655:F665,IF(_CTF="Mo/Mo",2,IF(_CTF="Mo/Rh",3,IF(_CTF="Rh/Rh",4,5))),0)</f>
        <v>#N/A</v>
      </c>
      <c r="M665" s="25" t="e">
        <f t="shared" si="460"/>
        <v>#N/A</v>
      </c>
      <c r="N665" s="25" t="e">
        <f t="shared" si="461"/>
        <v>#N/A</v>
      </c>
      <c r="O665" s="25" t="e">
        <f t="shared" si="462"/>
        <v>#N/A</v>
      </c>
      <c r="P665" s="25" t="e">
        <f t="shared" si="463"/>
        <v>#N/A</v>
      </c>
      <c r="Q665" s="25" t="e">
        <f t="shared" si="464"/>
        <v>#N/A</v>
      </c>
      <c r="R665" s="25" t="e">
        <f t="shared" si="465"/>
        <v>#N/A</v>
      </c>
      <c r="S665" s="25" t="e">
        <f t="shared" si="466"/>
        <v>#N/A</v>
      </c>
      <c r="T665" s="25" t="e">
        <f t="shared" si="467"/>
        <v>#N/A</v>
      </c>
      <c r="U665" s="25" t="e">
        <f t="shared" ref="U665:U728" si="487">TREND(Q665:R665,M665:N665,J665)</f>
        <v>#VALUE!</v>
      </c>
      <c r="V665" s="25" t="e">
        <f t="shared" ref="V665:V728" si="488">TREND(S665:T665,M665:N665,J665)</f>
        <v>#VALUE!</v>
      </c>
      <c r="W665" s="25" t="e">
        <f t="shared" ref="W665:W728" si="489">TREND(U665:V665,O665:P665,L665)</f>
        <v>#VALUE!</v>
      </c>
      <c r="X665" s="26"/>
      <c r="Y665" s="85" t="e">
        <f t="shared" si="468"/>
        <v>#N/A</v>
      </c>
      <c r="Z665" s="85" t="e">
        <f t="shared" si="469"/>
        <v>#N/A</v>
      </c>
      <c r="AA665" s="85" t="e">
        <f t="shared" si="470"/>
        <v>#N/A</v>
      </c>
      <c r="AB665" s="85" t="e">
        <f t="shared" si="471"/>
        <v>#N/A</v>
      </c>
      <c r="AC665" s="85" t="e">
        <f t="shared" si="472"/>
        <v>#N/A</v>
      </c>
      <c r="AD665" s="85" t="e">
        <f t="shared" si="473"/>
        <v>#N/A</v>
      </c>
      <c r="AE665" s="85" t="e">
        <f t="shared" si="474"/>
        <v>#N/A</v>
      </c>
      <c r="AF665" s="85" t="e">
        <f t="shared" si="475"/>
        <v>#N/A</v>
      </c>
      <c r="AG665" s="85" t="e">
        <f t="shared" si="476"/>
        <v>#N/A</v>
      </c>
      <c r="AH665" s="85" t="e">
        <f t="shared" si="477"/>
        <v>#N/A</v>
      </c>
      <c r="AI665" s="85" t="e">
        <f t="shared" si="478"/>
        <v>#N/A</v>
      </c>
      <c r="AJ665" s="85" t="e">
        <f t="shared" si="479"/>
        <v>#N/A</v>
      </c>
      <c r="AK665" s="85" t="e">
        <f t="shared" ref="AK665:AK728" si="490">TREND(AG665:AH665,AE665:AF665,X665)</f>
        <v>#VALUE!</v>
      </c>
      <c r="AL665" s="85" t="e">
        <f t="shared" ref="AL665:AL728" si="491">TREND(AI665:AJ665,AE665:AF665,X665)</f>
        <v>#VALUE!</v>
      </c>
      <c r="AM665" s="85" t="e">
        <f t="shared" ref="AM665:AM728" si="492">TREND(AK665:AL665,AC665:AD665,J665)</f>
        <v>#VALUE!</v>
      </c>
      <c r="AN665" s="85" t="e">
        <f t="shared" ref="AN665:AN728" si="493">IF(Z665=75,Z665,Z665+10)</f>
        <v>#N/A</v>
      </c>
      <c r="AO665" s="85" t="e">
        <f t="shared" si="480"/>
        <v>#N/A</v>
      </c>
      <c r="AP665" s="85" t="e">
        <f t="shared" si="481"/>
        <v>#N/A</v>
      </c>
      <c r="AQ665" s="85" t="e">
        <f t="shared" si="482"/>
        <v>#N/A</v>
      </c>
      <c r="AR665" s="85" t="e">
        <f t="shared" si="483"/>
        <v>#N/A</v>
      </c>
      <c r="AS665" s="85" t="e">
        <f t="shared" si="484"/>
        <v>#N/A</v>
      </c>
      <c r="AT665" s="85" t="e">
        <f t="shared" si="485"/>
        <v>#N/A</v>
      </c>
      <c r="AU665" s="85" t="e">
        <f t="shared" ref="AU665:AU728" si="494">TREND(AQ665:AR665,AE665:AF665,X665)</f>
        <v>#VALUE!</v>
      </c>
      <c r="AV665" s="85" t="e">
        <f t="shared" ref="AV665:AV728" si="495">TREND(AS665:AT665,AE665:AF665,X665)</f>
        <v>#VALUE!</v>
      </c>
      <c r="AW665" s="85" t="e">
        <f t="shared" ref="AW665:AW728" si="496">TREND(AU665:AV665,AC665:AD665,J665)</f>
        <v>#VALUE!</v>
      </c>
      <c r="AX665" s="25" t="e">
        <f t="shared" ref="AX665:AX728" si="497">AM665+(AW665-AM665)/0.05*(L665-Y665)</f>
        <v>#VALUE!</v>
      </c>
      <c r="AY665" s="25">
        <f t="shared" si="458"/>
        <v>1.0169999999999999</v>
      </c>
      <c r="AZ665" s="55" t="e">
        <f t="shared" ref="AZ665:AZ728" si="498">G665*F665*(I665/K665)^2*W665*AX665*AY665</f>
        <v>#DIV/0!</v>
      </c>
    </row>
    <row r="666" spans="3:52">
      <c r="C666" s="4"/>
      <c r="D666" s="4"/>
      <c r="E666" s="4"/>
      <c r="F666" s="4"/>
      <c r="G666" s="55">
        <f t="shared" si="459"/>
        <v>-1.1208741258741391E-2</v>
      </c>
      <c r="H666" s="26"/>
      <c r="I666" s="25">
        <f>'Randament Mammo'!$I$18-4.5</f>
        <v>61.5</v>
      </c>
      <c r="J666" s="26"/>
      <c r="K666" s="25">
        <f t="shared" si="486"/>
        <v>0</v>
      </c>
      <c r="L666" s="25" t="e">
        <f>VLOOKUP(E666,'Tabele aux MGD'!B656:F666,IF(_CTF="Mo/Mo",2,IF(_CTF="Mo/Rh",3,IF(_CTF="Rh/Rh",4,5))),0)</f>
        <v>#N/A</v>
      </c>
      <c r="M666" s="25" t="e">
        <f t="shared" si="460"/>
        <v>#N/A</v>
      </c>
      <c r="N666" s="25" t="e">
        <f t="shared" si="461"/>
        <v>#N/A</v>
      </c>
      <c r="O666" s="25" t="e">
        <f t="shared" si="462"/>
        <v>#N/A</v>
      </c>
      <c r="P666" s="25" t="e">
        <f t="shared" si="463"/>
        <v>#N/A</v>
      </c>
      <c r="Q666" s="25" t="e">
        <f t="shared" si="464"/>
        <v>#N/A</v>
      </c>
      <c r="R666" s="25" t="e">
        <f t="shared" si="465"/>
        <v>#N/A</v>
      </c>
      <c r="S666" s="25" t="e">
        <f t="shared" si="466"/>
        <v>#N/A</v>
      </c>
      <c r="T666" s="25" t="e">
        <f t="shared" si="467"/>
        <v>#N/A</v>
      </c>
      <c r="U666" s="25" t="e">
        <f t="shared" si="487"/>
        <v>#VALUE!</v>
      </c>
      <c r="V666" s="25" t="e">
        <f t="shared" si="488"/>
        <v>#VALUE!</v>
      </c>
      <c r="W666" s="25" t="e">
        <f t="shared" si="489"/>
        <v>#VALUE!</v>
      </c>
      <c r="X666" s="26"/>
      <c r="Y666" s="85" t="e">
        <f t="shared" si="468"/>
        <v>#N/A</v>
      </c>
      <c r="Z666" s="85" t="e">
        <f t="shared" si="469"/>
        <v>#N/A</v>
      </c>
      <c r="AA666" s="85" t="e">
        <f t="shared" si="470"/>
        <v>#N/A</v>
      </c>
      <c r="AB666" s="85" t="e">
        <f t="shared" si="471"/>
        <v>#N/A</v>
      </c>
      <c r="AC666" s="85" t="e">
        <f t="shared" si="472"/>
        <v>#N/A</v>
      </c>
      <c r="AD666" s="85" t="e">
        <f t="shared" si="473"/>
        <v>#N/A</v>
      </c>
      <c r="AE666" s="85" t="e">
        <f t="shared" si="474"/>
        <v>#N/A</v>
      </c>
      <c r="AF666" s="85" t="e">
        <f t="shared" si="475"/>
        <v>#N/A</v>
      </c>
      <c r="AG666" s="85" t="e">
        <f t="shared" si="476"/>
        <v>#N/A</v>
      </c>
      <c r="AH666" s="85" t="e">
        <f t="shared" si="477"/>
        <v>#N/A</v>
      </c>
      <c r="AI666" s="85" t="e">
        <f t="shared" si="478"/>
        <v>#N/A</v>
      </c>
      <c r="AJ666" s="85" t="e">
        <f t="shared" si="479"/>
        <v>#N/A</v>
      </c>
      <c r="AK666" s="85" t="e">
        <f t="shared" si="490"/>
        <v>#VALUE!</v>
      </c>
      <c r="AL666" s="85" t="e">
        <f t="shared" si="491"/>
        <v>#VALUE!</v>
      </c>
      <c r="AM666" s="85" t="e">
        <f t="shared" si="492"/>
        <v>#VALUE!</v>
      </c>
      <c r="AN666" s="85" t="e">
        <f t="shared" si="493"/>
        <v>#N/A</v>
      </c>
      <c r="AO666" s="85" t="e">
        <f t="shared" si="480"/>
        <v>#N/A</v>
      </c>
      <c r="AP666" s="85" t="e">
        <f t="shared" si="481"/>
        <v>#N/A</v>
      </c>
      <c r="AQ666" s="85" t="e">
        <f t="shared" si="482"/>
        <v>#N/A</v>
      </c>
      <c r="AR666" s="85" t="e">
        <f t="shared" si="483"/>
        <v>#N/A</v>
      </c>
      <c r="AS666" s="85" t="e">
        <f t="shared" si="484"/>
        <v>#N/A</v>
      </c>
      <c r="AT666" s="85" t="e">
        <f t="shared" si="485"/>
        <v>#N/A</v>
      </c>
      <c r="AU666" s="85" t="e">
        <f t="shared" si="494"/>
        <v>#VALUE!</v>
      </c>
      <c r="AV666" s="85" t="e">
        <f t="shared" si="495"/>
        <v>#VALUE!</v>
      </c>
      <c r="AW666" s="85" t="e">
        <f t="shared" si="496"/>
        <v>#VALUE!</v>
      </c>
      <c r="AX666" s="25" t="e">
        <f t="shared" si="497"/>
        <v>#VALUE!</v>
      </c>
      <c r="AY666" s="25">
        <f t="shared" si="458"/>
        <v>1.0169999999999999</v>
      </c>
      <c r="AZ666" s="55" t="e">
        <f t="shared" si="498"/>
        <v>#DIV/0!</v>
      </c>
    </row>
    <row r="667" spans="3:52">
      <c r="C667" s="4"/>
      <c r="D667" s="4"/>
      <c r="E667" s="4"/>
      <c r="F667" s="4"/>
      <c r="G667" s="55">
        <f t="shared" si="459"/>
        <v>-1.1208741258741391E-2</v>
      </c>
      <c r="H667" s="26"/>
      <c r="I667" s="25">
        <f>'Randament Mammo'!$I$18-4.5</f>
        <v>61.5</v>
      </c>
      <c r="J667" s="26"/>
      <c r="K667" s="25">
        <f t="shared" si="486"/>
        <v>0</v>
      </c>
      <c r="L667" s="25" t="e">
        <f>VLOOKUP(E667,'Tabele aux MGD'!B657:F667,IF(_CTF="Mo/Mo",2,IF(_CTF="Mo/Rh",3,IF(_CTF="Rh/Rh",4,5))),0)</f>
        <v>#N/A</v>
      </c>
      <c r="M667" s="25" t="e">
        <f t="shared" si="460"/>
        <v>#N/A</v>
      </c>
      <c r="N667" s="25" t="e">
        <f t="shared" si="461"/>
        <v>#N/A</v>
      </c>
      <c r="O667" s="25" t="e">
        <f t="shared" si="462"/>
        <v>#N/A</v>
      </c>
      <c r="P667" s="25" t="e">
        <f t="shared" si="463"/>
        <v>#N/A</v>
      </c>
      <c r="Q667" s="25" t="e">
        <f t="shared" si="464"/>
        <v>#N/A</v>
      </c>
      <c r="R667" s="25" t="e">
        <f t="shared" si="465"/>
        <v>#N/A</v>
      </c>
      <c r="S667" s="25" t="e">
        <f t="shared" si="466"/>
        <v>#N/A</v>
      </c>
      <c r="T667" s="25" t="e">
        <f t="shared" si="467"/>
        <v>#N/A</v>
      </c>
      <c r="U667" s="25" t="e">
        <f t="shared" si="487"/>
        <v>#VALUE!</v>
      </c>
      <c r="V667" s="25" t="e">
        <f t="shared" si="488"/>
        <v>#VALUE!</v>
      </c>
      <c r="W667" s="25" t="e">
        <f t="shared" si="489"/>
        <v>#VALUE!</v>
      </c>
      <c r="X667" s="26"/>
      <c r="Y667" s="85" t="e">
        <f t="shared" si="468"/>
        <v>#N/A</v>
      </c>
      <c r="Z667" s="85" t="e">
        <f t="shared" si="469"/>
        <v>#N/A</v>
      </c>
      <c r="AA667" s="85" t="e">
        <f t="shared" si="470"/>
        <v>#N/A</v>
      </c>
      <c r="AB667" s="85" t="e">
        <f t="shared" si="471"/>
        <v>#N/A</v>
      </c>
      <c r="AC667" s="85" t="e">
        <f t="shared" si="472"/>
        <v>#N/A</v>
      </c>
      <c r="AD667" s="85" t="e">
        <f t="shared" si="473"/>
        <v>#N/A</v>
      </c>
      <c r="AE667" s="85" t="e">
        <f t="shared" si="474"/>
        <v>#N/A</v>
      </c>
      <c r="AF667" s="85" t="e">
        <f t="shared" si="475"/>
        <v>#N/A</v>
      </c>
      <c r="AG667" s="85" t="e">
        <f t="shared" si="476"/>
        <v>#N/A</v>
      </c>
      <c r="AH667" s="85" t="e">
        <f t="shared" si="477"/>
        <v>#N/A</v>
      </c>
      <c r="AI667" s="85" t="e">
        <f t="shared" si="478"/>
        <v>#N/A</v>
      </c>
      <c r="AJ667" s="85" t="e">
        <f t="shared" si="479"/>
        <v>#N/A</v>
      </c>
      <c r="AK667" s="85" t="e">
        <f t="shared" si="490"/>
        <v>#VALUE!</v>
      </c>
      <c r="AL667" s="85" t="e">
        <f t="shared" si="491"/>
        <v>#VALUE!</v>
      </c>
      <c r="AM667" s="85" t="e">
        <f t="shared" si="492"/>
        <v>#VALUE!</v>
      </c>
      <c r="AN667" s="85" t="e">
        <f t="shared" si="493"/>
        <v>#N/A</v>
      </c>
      <c r="AO667" s="85" t="e">
        <f t="shared" si="480"/>
        <v>#N/A</v>
      </c>
      <c r="AP667" s="85" t="e">
        <f t="shared" si="481"/>
        <v>#N/A</v>
      </c>
      <c r="AQ667" s="85" t="e">
        <f t="shared" si="482"/>
        <v>#N/A</v>
      </c>
      <c r="AR667" s="85" t="e">
        <f t="shared" si="483"/>
        <v>#N/A</v>
      </c>
      <c r="AS667" s="85" t="e">
        <f t="shared" si="484"/>
        <v>#N/A</v>
      </c>
      <c r="AT667" s="85" t="e">
        <f t="shared" si="485"/>
        <v>#N/A</v>
      </c>
      <c r="AU667" s="85" t="e">
        <f t="shared" si="494"/>
        <v>#VALUE!</v>
      </c>
      <c r="AV667" s="85" t="e">
        <f t="shared" si="495"/>
        <v>#VALUE!</v>
      </c>
      <c r="AW667" s="85" t="e">
        <f t="shared" si="496"/>
        <v>#VALUE!</v>
      </c>
      <c r="AX667" s="25" t="e">
        <f t="shared" si="497"/>
        <v>#VALUE!</v>
      </c>
      <c r="AY667" s="25">
        <f t="shared" si="458"/>
        <v>1.0169999999999999</v>
      </c>
      <c r="AZ667" s="55" t="e">
        <f t="shared" si="498"/>
        <v>#DIV/0!</v>
      </c>
    </row>
    <row r="668" spans="3:52">
      <c r="C668" s="4"/>
      <c r="D668" s="4"/>
      <c r="E668" s="4"/>
      <c r="F668" s="4"/>
      <c r="G668" s="55">
        <f t="shared" si="459"/>
        <v>-1.1208741258741391E-2</v>
      </c>
      <c r="H668" s="26"/>
      <c r="I668" s="25">
        <f>'Randament Mammo'!$I$18-4.5</f>
        <v>61.5</v>
      </c>
      <c r="J668" s="26"/>
      <c r="K668" s="25">
        <f t="shared" si="486"/>
        <v>0</v>
      </c>
      <c r="L668" s="25" t="e">
        <f>VLOOKUP(E668,'Tabele aux MGD'!B658:F668,IF(_CTF="Mo/Mo",2,IF(_CTF="Mo/Rh",3,IF(_CTF="Rh/Rh",4,5))),0)</f>
        <v>#N/A</v>
      </c>
      <c r="M668" s="25" t="e">
        <f t="shared" si="460"/>
        <v>#N/A</v>
      </c>
      <c r="N668" s="25" t="e">
        <f t="shared" si="461"/>
        <v>#N/A</v>
      </c>
      <c r="O668" s="25" t="e">
        <f t="shared" si="462"/>
        <v>#N/A</v>
      </c>
      <c r="P668" s="25" t="e">
        <f t="shared" si="463"/>
        <v>#N/A</v>
      </c>
      <c r="Q668" s="25" t="e">
        <f t="shared" si="464"/>
        <v>#N/A</v>
      </c>
      <c r="R668" s="25" t="e">
        <f t="shared" si="465"/>
        <v>#N/A</v>
      </c>
      <c r="S668" s="25" t="e">
        <f t="shared" si="466"/>
        <v>#N/A</v>
      </c>
      <c r="T668" s="25" t="e">
        <f t="shared" si="467"/>
        <v>#N/A</v>
      </c>
      <c r="U668" s="25" t="e">
        <f t="shared" si="487"/>
        <v>#VALUE!</v>
      </c>
      <c r="V668" s="25" t="e">
        <f t="shared" si="488"/>
        <v>#VALUE!</v>
      </c>
      <c r="W668" s="25" t="e">
        <f t="shared" si="489"/>
        <v>#VALUE!</v>
      </c>
      <c r="X668" s="26"/>
      <c r="Y668" s="85" t="e">
        <f t="shared" si="468"/>
        <v>#N/A</v>
      </c>
      <c r="Z668" s="85" t="e">
        <f t="shared" si="469"/>
        <v>#N/A</v>
      </c>
      <c r="AA668" s="85" t="e">
        <f t="shared" si="470"/>
        <v>#N/A</v>
      </c>
      <c r="AB668" s="85" t="e">
        <f t="shared" si="471"/>
        <v>#N/A</v>
      </c>
      <c r="AC668" s="85" t="e">
        <f t="shared" si="472"/>
        <v>#N/A</v>
      </c>
      <c r="AD668" s="85" t="e">
        <f t="shared" si="473"/>
        <v>#N/A</v>
      </c>
      <c r="AE668" s="85" t="e">
        <f t="shared" si="474"/>
        <v>#N/A</v>
      </c>
      <c r="AF668" s="85" t="e">
        <f t="shared" si="475"/>
        <v>#N/A</v>
      </c>
      <c r="AG668" s="85" t="e">
        <f t="shared" si="476"/>
        <v>#N/A</v>
      </c>
      <c r="AH668" s="85" t="e">
        <f t="shared" si="477"/>
        <v>#N/A</v>
      </c>
      <c r="AI668" s="85" t="e">
        <f t="shared" si="478"/>
        <v>#N/A</v>
      </c>
      <c r="AJ668" s="85" t="e">
        <f t="shared" si="479"/>
        <v>#N/A</v>
      </c>
      <c r="AK668" s="85" t="e">
        <f t="shared" si="490"/>
        <v>#VALUE!</v>
      </c>
      <c r="AL668" s="85" t="e">
        <f t="shared" si="491"/>
        <v>#VALUE!</v>
      </c>
      <c r="AM668" s="85" t="e">
        <f t="shared" si="492"/>
        <v>#VALUE!</v>
      </c>
      <c r="AN668" s="85" t="e">
        <f t="shared" si="493"/>
        <v>#N/A</v>
      </c>
      <c r="AO668" s="85" t="e">
        <f t="shared" si="480"/>
        <v>#N/A</v>
      </c>
      <c r="AP668" s="85" t="e">
        <f t="shared" si="481"/>
        <v>#N/A</v>
      </c>
      <c r="AQ668" s="85" t="e">
        <f t="shared" si="482"/>
        <v>#N/A</v>
      </c>
      <c r="AR668" s="85" t="e">
        <f t="shared" si="483"/>
        <v>#N/A</v>
      </c>
      <c r="AS668" s="85" t="e">
        <f t="shared" si="484"/>
        <v>#N/A</v>
      </c>
      <c r="AT668" s="85" t="e">
        <f t="shared" si="485"/>
        <v>#N/A</v>
      </c>
      <c r="AU668" s="85" t="e">
        <f t="shared" si="494"/>
        <v>#VALUE!</v>
      </c>
      <c r="AV668" s="85" t="e">
        <f t="shared" si="495"/>
        <v>#VALUE!</v>
      </c>
      <c r="AW668" s="85" t="e">
        <f t="shared" si="496"/>
        <v>#VALUE!</v>
      </c>
      <c r="AX668" s="25" t="e">
        <f t="shared" si="497"/>
        <v>#VALUE!</v>
      </c>
      <c r="AY668" s="25">
        <f t="shared" si="458"/>
        <v>1.0169999999999999</v>
      </c>
      <c r="AZ668" s="55" t="e">
        <f t="shared" si="498"/>
        <v>#DIV/0!</v>
      </c>
    </row>
    <row r="669" spans="3:52">
      <c r="C669" s="4"/>
      <c r="D669" s="4"/>
      <c r="E669" s="4"/>
      <c r="F669" s="4"/>
      <c r="G669" s="55">
        <f t="shared" si="459"/>
        <v>-1.1208741258741391E-2</v>
      </c>
      <c r="H669" s="26"/>
      <c r="I669" s="25">
        <f>'Randament Mammo'!$I$18-4.5</f>
        <v>61.5</v>
      </c>
      <c r="J669" s="26"/>
      <c r="K669" s="25">
        <f t="shared" si="486"/>
        <v>0</v>
      </c>
      <c r="L669" s="25" t="e">
        <f>VLOOKUP(E669,'Tabele aux MGD'!B659:F669,IF(_CTF="Mo/Mo",2,IF(_CTF="Mo/Rh",3,IF(_CTF="Rh/Rh",4,5))),0)</f>
        <v>#N/A</v>
      </c>
      <c r="M669" s="25" t="e">
        <f t="shared" si="460"/>
        <v>#N/A</v>
      </c>
      <c r="N669" s="25" t="e">
        <f t="shared" si="461"/>
        <v>#N/A</v>
      </c>
      <c r="O669" s="25" t="e">
        <f t="shared" si="462"/>
        <v>#N/A</v>
      </c>
      <c r="P669" s="25" t="e">
        <f t="shared" si="463"/>
        <v>#N/A</v>
      </c>
      <c r="Q669" s="25" t="e">
        <f t="shared" si="464"/>
        <v>#N/A</v>
      </c>
      <c r="R669" s="25" t="e">
        <f t="shared" si="465"/>
        <v>#N/A</v>
      </c>
      <c r="S669" s="25" t="e">
        <f t="shared" si="466"/>
        <v>#N/A</v>
      </c>
      <c r="T669" s="25" t="e">
        <f t="shared" si="467"/>
        <v>#N/A</v>
      </c>
      <c r="U669" s="25" t="e">
        <f t="shared" si="487"/>
        <v>#VALUE!</v>
      </c>
      <c r="V669" s="25" t="e">
        <f t="shared" si="488"/>
        <v>#VALUE!</v>
      </c>
      <c r="W669" s="25" t="e">
        <f t="shared" si="489"/>
        <v>#VALUE!</v>
      </c>
      <c r="X669" s="26"/>
      <c r="Y669" s="85" t="e">
        <f t="shared" si="468"/>
        <v>#N/A</v>
      </c>
      <c r="Z669" s="85" t="e">
        <f t="shared" si="469"/>
        <v>#N/A</v>
      </c>
      <c r="AA669" s="85" t="e">
        <f t="shared" si="470"/>
        <v>#N/A</v>
      </c>
      <c r="AB669" s="85" t="e">
        <f t="shared" si="471"/>
        <v>#N/A</v>
      </c>
      <c r="AC669" s="85" t="e">
        <f t="shared" si="472"/>
        <v>#N/A</v>
      </c>
      <c r="AD669" s="85" t="e">
        <f t="shared" si="473"/>
        <v>#N/A</v>
      </c>
      <c r="AE669" s="85" t="e">
        <f t="shared" si="474"/>
        <v>#N/A</v>
      </c>
      <c r="AF669" s="85" t="e">
        <f t="shared" si="475"/>
        <v>#N/A</v>
      </c>
      <c r="AG669" s="85" t="e">
        <f t="shared" si="476"/>
        <v>#N/A</v>
      </c>
      <c r="AH669" s="85" t="e">
        <f t="shared" si="477"/>
        <v>#N/A</v>
      </c>
      <c r="AI669" s="85" t="e">
        <f t="shared" si="478"/>
        <v>#N/A</v>
      </c>
      <c r="AJ669" s="85" t="e">
        <f t="shared" si="479"/>
        <v>#N/A</v>
      </c>
      <c r="AK669" s="85" t="e">
        <f t="shared" si="490"/>
        <v>#VALUE!</v>
      </c>
      <c r="AL669" s="85" t="e">
        <f t="shared" si="491"/>
        <v>#VALUE!</v>
      </c>
      <c r="AM669" s="85" t="e">
        <f t="shared" si="492"/>
        <v>#VALUE!</v>
      </c>
      <c r="AN669" s="85" t="e">
        <f t="shared" si="493"/>
        <v>#N/A</v>
      </c>
      <c r="AO669" s="85" t="e">
        <f t="shared" si="480"/>
        <v>#N/A</v>
      </c>
      <c r="AP669" s="85" t="e">
        <f t="shared" si="481"/>
        <v>#N/A</v>
      </c>
      <c r="AQ669" s="85" t="e">
        <f t="shared" si="482"/>
        <v>#N/A</v>
      </c>
      <c r="AR669" s="85" t="e">
        <f t="shared" si="483"/>
        <v>#N/A</v>
      </c>
      <c r="AS669" s="85" t="e">
        <f t="shared" si="484"/>
        <v>#N/A</v>
      </c>
      <c r="AT669" s="85" t="e">
        <f t="shared" si="485"/>
        <v>#N/A</v>
      </c>
      <c r="AU669" s="85" t="e">
        <f t="shared" si="494"/>
        <v>#VALUE!</v>
      </c>
      <c r="AV669" s="85" t="e">
        <f t="shared" si="495"/>
        <v>#VALUE!</v>
      </c>
      <c r="AW669" s="85" t="e">
        <f t="shared" si="496"/>
        <v>#VALUE!</v>
      </c>
      <c r="AX669" s="25" t="e">
        <f t="shared" si="497"/>
        <v>#VALUE!</v>
      </c>
      <c r="AY669" s="25">
        <f t="shared" si="458"/>
        <v>1.0169999999999999</v>
      </c>
      <c r="AZ669" s="55" t="e">
        <f t="shared" si="498"/>
        <v>#DIV/0!</v>
      </c>
    </row>
    <row r="670" spans="3:52">
      <c r="C670" s="4"/>
      <c r="D670" s="4"/>
      <c r="E670" s="4"/>
      <c r="F670" s="4"/>
      <c r="G670" s="55">
        <f t="shared" si="459"/>
        <v>-1.1208741258741391E-2</v>
      </c>
      <c r="H670" s="26"/>
      <c r="I670" s="25">
        <f>'Randament Mammo'!$I$18-4.5</f>
        <v>61.5</v>
      </c>
      <c r="J670" s="26"/>
      <c r="K670" s="25">
        <f t="shared" si="486"/>
        <v>0</v>
      </c>
      <c r="L670" s="25" t="e">
        <f>VLOOKUP(E670,'Tabele aux MGD'!B660:F670,IF(_CTF="Mo/Mo",2,IF(_CTF="Mo/Rh",3,IF(_CTF="Rh/Rh",4,5))),0)</f>
        <v>#N/A</v>
      </c>
      <c r="M670" s="25" t="e">
        <f t="shared" si="460"/>
        <v>#N/A</v>
      </c>
      <c r="N670" s="25" t="e">
        <f t="shared" si="461"/>
        <v>#N/A</v>
      </c>
      <c r="O670" s="25" t="e">
        <f t="shared" si="462"/>
        <v>#N/A</v>
      </c>
      <c r="P670" s="25" t="e">
        <f t="shared" si="463"/>
        <v>#N/A</v>
      </c>
      <c r="Q670" s="25" t="e">
        <f t="shared" si="464"/>
        <v>#N/A</v>
      </c>
      <c r="R670" s="25" t="e">
        <f t="shared" si="465"/>
        <v>#N/A</v>
      </c>
      <c r="S670" s="25" t="e">
        <f t="shared" si="466"/>
        <v>#N/A</v>
      </c>
      <c r="T670" s="25" t="e">
        <f t="shared" si="467"/>
        <v>#N/A</v>
      </c>
      <c r="U670" s="25" t="e">
        <f t="shared" si="487"/>
        <v>#VALUE!</v>
      </c>
      <c r="V670" s="25" t="e">
        <f t="shared" si="488"/>
        <v>#VALUE!</v>
      </c>
      <c r="W670" s="25" t="e">
        <f t="shared" si="489"/>
        <v>#VALUE!</v>
      </c>
      <c r="X670" s="26"/>
      <c r="Y670" s="85" t="e">
        <f t="shared" si="468"/>
        <v>#N/A</v>
      </c>
      <c r="Z670" s="85" t="e">
        <f t="shared" si="469"/>
        <v>#N/A</v>
      </c>
      <c r="AA670" s="85" t="e">
        <f t="shared" si="470"/>
        <v>#N/A</v>
      </c>
      <c r="AB670" s="85" t="e">
        <f t="shared" si="471"/>
        <v>#N/A</v>
      </c>
      <c r="AC670" s="85" t="e">
        <f t="shared" si="472"/>
        <v>#N/A</v>
      </c>
      <c r="AD670" s="85" t="e">
        <f t="shared" si="473"/>
        <v>#N/A</v>
      </c>
      <c r="AE670" s="85" t="e">
        <f t="shared" si="474"/>
        <v>#N/A</v>
      </c>
      <c r="AF670" s="85" t="e">
        <f t="shared" si="475"/>
        <v>#N/A</v>
      </c>
      <c r="AG670" s="85" t="e">
        <f t="shared" si="476"/>
        <v>#N/A</v>
      </c>
      <c r="AH670" s="85" t="e">
        <f t="shared" si="477"/>
        <v>#N/A</v>
      </c>
      <c r="AI670" s="85" t="e">
        <f t="shared" si="478"/>
        <v>#N/A</v>
      </c>
      <c r="AJ670" s="85" t="e">
        <f t="shared" si="479"/>
        <v>#N/A</v>
      </c>
      <c r="AK670" s="85" t="e">
        <f t="shared" si="490"/>
        <v>#VALUE!</v>
      </c>
      <c r="AL670" s="85" t="e">
        <f t="shared" si="491"/>
        <v>#VALUE!</v>
      </c>
      <c r="AM670" s="85" t="e">
        <f t="shared" si="492"/>
        <v>#VALUE!</v>
      </c>
      <c r="AN670" s="85" t="e">
        <f t="shared" si="493"/>
        <v>#N/A</v>
      </c>
      <c r="AO670" s="85" t="e">
        <f t="shared" si="480"/>
        <v>#N/A</v>
      </c>
      <c r="AP670" s="85" t="e">
        <f t="shared" si="481"/>
        <v>#N/A</v>
      </c>
      <c r="AQ670" s="85" t="e">
        <f t="shared" si="482"/>
        <v>#N/A</v>
      </c>
      <c r="AR670" s="85" t="e">
        <f t="shared" si="483"/>
        <v>#N/A</v>
      </c>
      <c r="AS670" s="85" t="e">
        <f t="shared" si="484"/>
        <v>#N/A</v>
      </c>
      <c r="AT670" s="85" t="e">
        <f t="shared" si="485"/>
        <v>#N/A</v>
      </c>
      <c r="AU670" s="85" t="e">
        <f t="shared" si="494"/>
        <v>#VALUE!</v>
      </c>
      <c r="AV670" s="85" t="e">
        <f t="shared" si="495"/>
        <v>#VALUE!</v>
      </c>
      <c r="AW670" s="85" t="e">
        <f t="shared" si="496"/>
        <v>#VALUE!</v>
      </c>
      <c r="AX670" s="25" t="e">
        <f t="shared" si="497"/>
        <v>#VALUE!</v>
      </c>
      <c r="AY670" s="25">
        <f t="shared" si="458"/>
        <v>1.0169999999999999</v>
      </c>
      <c r="AZ670" s="55" t="e">
        <f t="shared" si="498"/>
        <v>#DIV/0!</v>
      </c>
    </row>
    <row r="671" spans="3:52">
      <c r="C671" s="4"/>
      <c r="D671" s="4"/>
      <c r="E671" s="4"/>
      <c r="F671" s="4"/>
      <c r="G671" s="55">
        <f t="shared" si="459"/>
        <v>-1.1208741258741391E-2</v>
      </c>
      <c r="H671" s="26"/>
      <c r="I671" s="25">
        <f>'Randament Mammo'!$I$18-4.5</f>
        <v>61.5</v>
      </c>
      <c r="J671" s="26"/>
      <c r="K671" s="25">
        <f t="shared" si="486"/>
        <v>0</v>
      </c>
      <c r="L671" s="25" t="e">
        <f>VLOOKUP(E671,'Tabele aux MGD'!B661:F671,IF(_CTF="Mo/Mo",2,IF(_CTF="Mo/Rh",3,IF(_CTF="Rh/Rh",4,5))),0)</f>
        <v>#N/A</v>
      </c>
      <c r="M671" s="25" t="e">
        <f t="shared" si="460"/>
        <v>#N/A</v>
      </c>
      <c r="N671" s="25" t="e">
        <f t="shared" si="461"/>
        <v>#N/A</v>
      </c>
      <c r="O671" s="25" t="e">
        <f t="shared" si="462"/>
        <v>#N/A</v>
      </c>
      <c r="P671" s="25" t="e">
        <f t="shared" si="463"/>
        <v>#N/A</v>
      </c>
      <c r="Q671" s="25" t="e">
        <f t="shared" si="464"/>
        <v>#N/A</v>
      </c>
      <c r="R671" s="25" t="e">
        <f t="shared" si="465"/>
        <v>#N/A</v>
      </c>
      <c r="S671" s="25" t="e">
        <f t="shared" si="466"/>
        <v>#N/A</v>
      </c>
      <c r="T671" s="25" t="e">
        <f t="shared" si="467"/>
        <v>#N/A</v>
      </c>
      <c r="U671" s="25" t="e">
        <f t="shared" si="487"/>
        <v>#VALUE!</v>
      </c>
      <c r="V671" s="25" t="e">
        <f t="shared" si="488"/>
        <v>#VALUE!</v>
      </c>
      <c r="W671" s="25" t="e">
        <f t="shared" si="489"/>
        <v>#VALUE!</v>
      </c>
      <c r="X671" s="26"/>
      <c r="Y671" s="85" t="e">
        <f t="shared" si="468"/>
        <v>#N/A</v>
      </c>
      <c r="Z671" s="85" t="e">
        <f t="shared" si="469"/>
        <v>#N/A</v>
      </c>
      <c r="AA671" s="85" t="e">
        <f t="shared" si="470"/>
        <v>#N/A</v>
      </c>
      <c r="AB671" s="85" t="e">
        <f t="shared" si="471"/>
        <v>#N/A</v>
      </c>
      <c r="AC671" s="85" t="e">
        <f t="shared" si="472"/>
        <v>#N/A</v>
      </c>
      <c r="AD671" s="85" t="e">
        <f t="shared" si="473"/>
        <v>#N/A</v>
      </c>
      <c r="AE671" s="85" t="e">
        <f t="shared" si="474"/>
        <v>#N/A</v>
      </c>
      <c r="AF671" s="85" t="e">
        <f t="shared" si="475"/>
        <v>#N/A</v>
      </c>
      <c r="AG671" s="85" t="e">
        <f t="shared" si="476"/>
        <v>#N/A</v>
      </c>
      <c r="AH671" s="85" t="e">
        <f t="shared" si="477"/>
        <v>#N/A</v>
      </c>
      <c r="AI671" s="85" t="e">
        <f t="shared" si="478"/>
        <v>#N/A</v>
      </c>
      <c r="AJ671" s="85" t="e">
        <f t="shared" si="479"/>
        <v>#N/A</v>
      </c>
      <c r="AK671" s="85" t="e">
        <f t="shared" si="490"/>
        <v>#VALUE!</v>
      </c>
      <c r="AL671" s="85" t="e">
        <f t="shared" si="491"/>
        <v>#VALUE!</v>
      </c>
      <c r="AM671" s="85" t="e">
        <f t="shared" si="492"/>
        <v>#VALUE!</v>
      </c>
      <c r="AN671" s="85" t="e">
        <f t="shared" si="493"/>
        <v>#N/A</v>
      </c>
      <c r="AO671" s="85" t="e">
        <f t="shared" si="480"/>
        <v>#N/A</v>
      </c>
      <c r="AP671" s="85" t="e">
        <f t="shared" si="481"/>
        <v>#N/A</v>
      </c>
      <c r="AQ671" s="85" t="e">
        <f t="shared" si="482"/>
        <v>#N/A</v>
      </c>
      <c r="AR671" s="85" t="e">
        <f t="shared" si="483"/>
        <v>#N/A</v>
      </c>
      <c r="AS671" s="85" t="e">
        <f t="shared" si="484"/>
        <v>#N/A</v>
      </c>
      <c r="AT671" s="85" t="e">
        <f t="shared" si="485"/>
        <v>#N/A</v>
      </c>
      <c r="AU671" s="85" t="e">
        <f t="shared" si="494"/>
        <v>#VALUE!</v>
      </c>
      <c r="AV671" s="85" t="e">
        <f t="shared" si="495"/>
        <v>#VALUE!</v>
      </c>
      <c r="AW671" s="85" t="e">
        <f t="shared" si="496"/>
        <v>#VALUE!</v>
      </c>
      <c r="AX671" s="25" t="e">
        <f t="shared" si="497"/>
        <v>#VALUE!</v>
      </c>
      <c r="AY671" s="25">
        <f t="shared" si="458"/>
        <v>1.0169999999999999</v>
      </c>
      <c r="AZ671" s="55" t="e">
        <f t="shared" si="498"/>
        <v>#DIV/0!</v>
      </c>
    </row>
    <row r="672" spans="3:52">
      <c r="C672" s="4"/>
      <c r="D672" s="4"/>
      <c r="E672" s="4"/>
      <c r="F672" s="4"/>
      <c r="G672" s="55">
        <f t="shared" si="459"/>
        <v>-1.1208741258741391E-2</v>
      </c>
      <c r="H672" s="26"/>
      <c r="I672" s="25">
        <f>'Randament Mammo'!$I$18-4.5</f>
        <v>61.5</v>
      </c>
      <c r="J672" s="26"/>
      <c r="K672" s="25">
        <f t="shared" si="486"/>
        <v>0</v>
      </c>
      <c r="L672" s="25" t="e">
        <f>VLOOKUP(E672,'Tabele aux MGD'!B662:F672,IF(_CTF="Mo/Mo",2,IF(_CTF="Mo/Rh",3,IF(_CTF="Rh/Rh",4,5))),0)</f>
        <v>#N/A</v>
      </c>
      <c r="M672" s="25" t="e">
        <f t="shared" si="460"/>
        <v>#N/A</v>
      </c>
      <c r="N672" s="25" t="e">
        <f t="shared" si="461"/>
        <v>#N/A</v>
      </c>
      <c r="O672" s="25" t="e">
        <f t="shared" si="462"/>
        <v>#N/A</v>
      </c>
      <c r="P672" s="25" t="e">
        <f t="shared" si="463"/>
        <v>#N/A</v>
      </c>
      <c r="Q672" s="25" t="e">
        <f t="shared" si="464"/>
        <v>#N/A</v>
      </c>
      <c r="R672" s="25" t="e">
        <f t="shared" si="465"/>
        <v>#N/A</v>
      </c>
      <c r="S672" s="25" t="e">
        <f t="shared" si="466"/>
        <v>#N/A</v>
      </c>
      <c r="T672" s="25" t="e">
        <f t="shared" si="467"/>
        <v>#N/A</v>
      </c>
      <c r="U672" s="25" t="e">
        <f t="shared" si="487"/>
        <v>#VALUE!</v>
      </c>
      <c r="V672" s="25" t="e">
        <f t="shared" si="488"/>
        <v>#VALUE!</v>
      </c>
      <c r="W672" s="25" t="e">
        <f t="shared" si="489"/>
        <v>#VALUE!</v>
      </c>
      <c r="X672" s="26"/>
      <c r="Y672" s="85" t="e">
        <f t="shared" si="468"/>
        <v>#N/A</v>
      </c>
      <c r="Z672" s="85" t="e">
        <f t="shared" si="469"/>
        <v>#N/A</v>
      </c>
      <c r="AA672" s="85" t="e">
        <f t="shared" si="470"/>
        <v>#N/A</v>
      </c>
      <c r="AB672" s="85" t="e">
        <f t="shared" si="471"/>
        <v>#N/A</v>
      </c>
      <c r="AC672" s="85" t="e">
        <f t="shared" si="472"/>
        <v>#N/A</v>
      </c>
      <c r="AD672" s="85" t="e">
        <f t="shared" si="473"/>
        <v>#N/A</v>
      </c>
      <c r="AE672" s="85" t="e">
        <f t="shared" si="474"/>
        <v>#N/A</v>
      </c>
      <c r="AF672" s="85" t="e">
        <f t="shared" si="475"/>
        <v>#N/A</v>
      </c>
      <c r="AG672" s="85" t="e">
        <f t="shared" si="476"/>
        <v>#N/A</v>
      </c>
      <c r="AH672" s="85" t="e">
        <f t="shared" si="477"/>
        <v>#N/A</v>
      </c>
      <c r="AI672" s="85" t="e">
        <f t="shared" si="478"/>
        <v>#N/A</v>
      </c>
      <c r="AJ672" s="85" t="e">
        <f t="shared" si="479"/>
        <v>#N/A</v>
      </c>
      <c r="AK672" s="85" t="e">
        <f t="shared" si="490"/>
        <v>#VALUE!</v>
      </c>
      <c r="AL672" s="85" t="e">
        <f t="shared" si="491"/>
        <v>#VALUE!</v>
      </c>
      <c r="AM672" s="85" t="e">
        <f t="shared" si="492"/>
        <v>#VALUE!</v>
      </c>
      <c r="AN672" s="85" t="e">
        <f t="shared" si="493"/>
        <v>#N/A</v>
      </c>
      <c r="AO672" s="85" t="e">
        <f t="shared" si="480"/>
        <v>#N/A</v>
      </c>
      <c r="AP672" s="85" t="e">
        <f t="shared" si="481"/>
        <v>#N/A</v>
      </c>
      <c r="AQ672" s="85" t="e">
        <f t="shared" si="482"/>
        <v>#N/A</v>
      </c>
      <c r="AR672" s="85" t="e">
        <f t="shared" si="483"/>
        <v>#N/A</v>
      </c>
      <c r="AS672" s="85" t="e">
        <f t="shared" si="484"/>
        <v>#N/A</v>
      </c>
      <c r="AT672" s="85" t="e">
        <f t="shared" si="485"/>
        <v>#N/A</v>
      </c>
      <c r="AU672" s="85" t="e">
        <f t="shared" si="494"/>
        <v>#VALUE!</v>
      </c>
      <c r="AV672" s="85" t="e">
        <f t="shared" si="495"/>
        <v>#VALUE!</v>
      </c>
      <c r="AW672" s="85" t="e">
        <f t="shared" si="496"/>
        <v>#VALUE!</v>
      </c>
      <c r="AX672" s="25" t="e">
        <f t="shared" si="497"/>
        <v>#VALUE!</v>
      </c>
      <c r="AY672" s="25">
        <f t="shared" si="458"/>
        <v>1.0169999999999999</v>
      </c>
      <c r="AZ672" s="55" t="e">
        <f t="shared" si="498"/>
        <v>#DIV/0!</v>
      </c>
    </row>
    <row r="673" spans="3:52">
      <c r="C673" s="4"/>
      <c r="D673" s="4"/>
      <c r="E673" s="4"/>
      <c r="F673" s="4"/>
      <c r="G673" s="55">
        <f t="shared" si="459"/>
        <v>-1.1208741258741391E-2</v>
      </c>
      <c r="H673" s="26"/>
      <c r="I673" s="25">
        <f>'Randament Mammo'!$I$18-4.5</f>
        <v>61.5</v>
      </c>
      <c r="J673" s="26"/>
      <c r="K673" s="25">
        <f t="shared" si="486"/>
        <v>0</v>
      </c>
      <c r="L673" s="25" t="e">
        <f>VLOOKUP(E673,'Tabele aux MGD'!B663:F673,IF(_CTF="Mo/Mo",2,IF(_CTF="Mo/Rh",3,IF(_CTF="Rh/Rh",4,5))),0)</f>
        <v>#N/A</v>
      </c>
      <c r="M673" s="25" t="e">
        <f t="shared" si="460"/>
        <v>#N/A</v>
      </c>
      <c r="N673" s="25" t="e">
        <f t="shared" si="461"/>
        <v>#N/A</v>
      </c>
      <c r="O673" s="25" t="e">
        <f t="shared" si="462"/>
        <v>#N/A</v>
      </c>
      <c r="P673" s="25" t="e">
        <f t="shared" si="463"/>
        <v>#N/A</v>
      </c>
      <c r="Q673" s="25" t="e">
        <f t="shared" si="464"/>
        <v>#N/A</v>
      </c>
      <c r="R673" s="25" t="e">
        <f t="shared" si="465"/>
        <v>#N/A</v>
      </c>
      <c r="S673" s="25" t="e">
        <f t="shared" si="466"/>
        <v>#N/A</v>
      </c>
      <c r="T673" s="25" t="e">
        <f t="shared" si="467"/>
        <v>#N/A</v>
      </c>
      <c r="U673" s="25" t="e">
        <f t="shared" si="487"/>
        <v>#VALUE!</v>
      </c>
      <c r="V673" s="25" t="e">
        <f t="shared" si="488"/>
        <v>#VALUE!</v>
      </c>
      <c r="W673" s="25" t="e">
        <f t="shared" si="489"/>
        <v>#VALUE!</v>
      </c>
      <c r="X673" s="26"/>
      <c r="Y673" s="85" t="e">
        <f t="shared" si="468"/>
        <v>#N/A</v>
      </c>
      <c r="Z673" s="85" t="e">
        <f t="shared" si="469"/>
        <v>#N/A</v>
      </c>
      <c r="AA673" s="85" t="e">
        <f t="shared" si="470"/>
        <v>#N/A</v>
      </c>
      <c r="AB673" s="85" t="e">
        <f t="shared" si="471"/>
        <v>#N/A</v>
      </c>
      <c r="AC673" s="85" t="e">
        <f t="shared" si="472"/>
        <v>#N/A</v>
      </c>
      <c r="AD673" s="85" t="e">
        <f t="shared" si="473"/>
        <v>#N/A</v>
      </c>
      <c r="AE673" s="85" t="e">
        <f t="shared" si="474"/>
        <v>#N/A</v>
      </c>
      <c r="AF673" s="85" t="e">
        <f t="shared" si="475"/>
        <v>#N/A</v>
      </c>
      <c r="AG673" s="85" t="e">
        <f t="shared" si="476"/>
        <v>#N/A</v>
      </c>
      <c r="AH673" s="85" t="e">
        <f t="shared" si="477"/>
        <v>#N/A</v>
      </c>
      <c r="AI673" s="85" t="e">
        <f t="shared" si="478"/>
        <v>#N/A</v>
      </c>
      <c r="AJ673" s="85" t="e">
        <f t="shared" si="479"/>
        <v>#N/A</v>
      </c>
      <c r="AK673" s="85" t="e">
        <f t="shared" si="490"/>
        <v>#VALUE!</v>
      </c>
      <c r="AL673" s="85" t="e">
        <f t="shared" si="491"/>
        <v>#VALUE!</v>
      </c>
      <c r="AM673" s="85" t="e">
        <f t="shared" si="492"/>
        <v>#VALUE!</v>
      </c>
      <c r="AN673" s="85" t="e">
        <f t="shared" si="493"/>
        <v>#N/A</v>
      </c>
      <c r="AO673" s="85" t="e">
        <f t="shared" si="480"/>
        <v>#N/A</v>
      </c>
      <c r="AP673" s="85" t="e">
        <f t="shared" si="481"/>
        <v>#N/A</v>
      </c>
      <c r="AQ673" s="85" t="e">
        <f t="shared" si="482"/>
        <v>#N/A</v>
      </c>
      <c r="AR673" s="85" t="e">
        <f t="shared" si="483"/>
        <v>#N/A</v>
      </c>
      <c r="AS673" s="85" t="e">
        <f t="shared" si="484"/>
        <v>#N/A</v>
      </c>
      <c r="AT673" s="85" t="e">
        <f t="shared" si="485"/>
        <v>#N/A</v>
      </c>
      <c r="AU673" s="85" t="e">
        <f t="shared" si="494"/>
        <v>#VALUE!</v>
      </c>
      <c r="AV673" s="85" t="e">
        <f t="shared" si="495"/>
        <v>#VALUE!</v>
      </c>
      <c r="AW673" s="85" t="e">
        <f t="shared" si="496"/>
        <v>#VALUE!</v>
      </c>
      <c r="AX673" s="25" t="e">
        <f t="shared" si="497"/>
        <v>#VALUE!</v>
      </c>
      <c r="AY673" s="25">
        <f t="shared" si="458"/>
        <v>1.0169999999999999</v>
      </c>
      <c r="AZ673" s="55" t="e">
        <f t="shared" si="498"/>
        <v>#DIV/0!</v>
      </c>
    </row>
    <row r="674" spans="3:52">
      <c r="C674" s="4"/>
      <c r="D674" s="4"/>
      <c r="E674" s="4"/>
      <c r="F674" s="4"/>
      <c r="G674" s="55">
        <f t="shared" si="459"/>
        <v>-1.1208741258741391E-2</v>
      </c>
      <c r="H674" s="26"/>
      <c r="I674" s="25">
        <f>'Randament Mammo'!$I$18-4.5</f>
        <v>61.5</v>
      </c>
      <c r="J674" s="26"/>
      <c r="K674" s="25">
        <f t="shared" si="486"/>
        <v>0</v>
      </c>
      <c r="L674" s="25" t="e">
        <f>VLOOKUP(E674,'Tabele aux MGD'!B664:F674,IF(_CTF="Mo/Mo",2,IF(_CTF="Mo/Rh",3,IF(_CTF="Rh/Rh",4,5))),0)</f>
        <v>#N/A</v>
      </c>
      <c r="M674" s="25" t="e">
        <f t="shared" si="460"/>
        <v>#N/A</v>
      </c>
      <c r="N674" s="25" t="e">
        <f t="shared" si="461"/>
        <v>#N/A</v>
      </c>
      <c r="O674" s="25" t="e">
        <f t="shared" si="462"/>
        <v>#N/A</v>
      </c>
      <c r="P674" s="25" t="e">
        <f t="shared" si="463"/>
        <v>#N/A</v>
      </c>
      <c r="Q674" s="25" t="e">
        <f t="shared" si="464"/>
        <v>#N/A</v>
      </c>
      <c r="R674" s="25" t="e">
        <f t="shared" si="465"/>
        <v>#N/A</v>
      </c>
      <c r="S674" s="25" t="e">
        <f t="shared" si="466"/>
        <v>#N/A</v>
      </c>
      <c r="T674" s="25" t="e">
        <f t="shared" si="467"/>
        <v>#N/A</v>
      </c>
      <c r="U674" s="25" t="e">
        <f t="shared" si="487"/>
        <v>#VALUE!</v>
      </c>
      <c r="V674" s="25" t="e">
        <f t="shared" si="488"/>
        <v>#VALUE!</v>
      </c>
      <c r="W674" s="25" t="e">
        <f t="shared" si="489"/>
        <v>#VALUE!</v>
      </c>
      <c r="X674" s="26"/>
      <c r="Y674" s="85" t="e">
        <f t="shared" si="468"/>
        <v>#N/A</v>
      </c>
      <c r="Z674" s="85" t="e">
        <f t="shared" si="469"/>
        <v>#N/A</v>
      </c>
      <c r="AA674" s="85" t="e">
        <f t="shared" si="470"/>
        <v>#N/A</v>
      </c>
      <c r="AB674" s="85" t="e">
        <f t="shared" si="471"/>
        <v>#N/A</v>
      </c>
      <c r="AC674" s="85" t="e">
        <f t="shared" si="472"/>
        <v>#N/A</v>
      </c>
      <c r="AD674" s="85" t="e">
        <f t="shared" si="473"/>
        <v>#N/A</v>
      </c>
      <c r="AE674" s="85" t="e">
        <f t="shared" si="474"/>
        <v>#N/A</v>
      </c>
      <c r="AF674" s="85" t="e">
        <f t="shared" si="475"/>
        <v>#N/A</v>
      </c>
      <c r="AG674" s="85" t="e">
        <f t="shared" si="476"/>
        <v>#N/A</v>
      </c>
      <c r="AH674" s="85" t="e">
        <f t="shared" si="477"/>
        <v>#N/A</v>
      </c>
      <c r="AI674" s="85" t="e">
        <f t="shared" si="478"/>
        <v>#N/A</v>
      </c>
      <c r="AJ674" s="85" t="e">
        <f t="shared" si="479"/>
        <v>#N/A</v>
      </c>
      <c r="AK674" s="85" t="e">
        <f t="shared" si="490"/>
        <v>#VALUE!</v>
      </c>
      <c r="AL674" s="85" t="e">
        <f t="shared" si="491"/>
        <v>#VALUE!</v>
      </c>
      <c r="AM674" s="85" t="e">
        <f t="shared" si="492"/>
        <v>#VALUE!</v>
      </c>
      <c r="AN674" s="85" t="e">
        <f t="shared" si="493"/>
        <v>#N/A</v>
      </c>
      <c r="AO674" s="85" t="e">
        <f t="shared" si="480"/>
        <v>#N/A</v>
      </c>
      <c r="AP674" s="85" t="e">
        <f t="shared" si="481"/>
        <v>#N/A</v>
      </c>
      <c r="AQ674" s="85" t="e">
        <f t="shared" si="482"/>
        <v>#N/A</v>
      </c>
      <c r="AR674" s="85" t="e">
        <f t="shared" si="483"/>
        <v>#N/A</v>
      </c>
      <c r="AS674" s="85" t="e">
        <f t="shared" si="484"/>
        <v>#N/A</v>
      </c>
      <c r="AT674" s="85" t="e">
        <f t="shared" si="485"/>
        <v>#N/A</v>
      </c>
      <c r="AU674" s="85" t="e">
        <f t="shared" si="494"/>
        <v>#VALUE!</v>
      </c>
      <c r="AV674" s="85" t="e">
        <f t="shared" si="495"/>
        <v>#VALUE!</v>
      </c>
      <c r="AW674" s="85" t="e">
        <f t="shared" si="496"/>
        <v>#VALUE!</v>
      </c>
      <c r="AX674" s="25" t="e">
        <f t="shared" si="497"/>
        <v>#VALUE!</v>
      </c>
      <c r="AY674" s="25">
        <f t="shared" si="458"/>
        <v>1.0169999999999999</v>
      </c>
      <c r="AZ674" s="55" t="e">
        <f t="shared" si="498"/>
        <v>#DIV/0!</v>
      </c>
    </row>
    <row r="675" spans="3:52">
      <c r="C675" s="4"/>
      <c r="D675" s="4"/>
      <c r="E675" s="4"/>
      <c r="F675" s="4"/>
      <c r="G675" s="55">
        <f t="shared" si="459"/>
        <v>-1.1208741258741391E-2</v>
      </c>
      <c r="H675" s="26"/>
      <c r="I675" s="25">
        <f>'Randament Mammo'!$I$18-4.5</f>
        <v>61.5</v>
      </c>
      <c r="J675" s="26"/>
      <c r="K675" s="25">
        <f t="shared" si="486"/>
        <v>0</v>
      </c>
      <c r="L675" s="25" t="e">
        <f>VLOOKUP(E675,'Tabele aux MGD'!B665:F675,IF(_CTF="Mo/Mo",2,IF(_CTF="Mo/Rh",3,IF(_CTF="Rh/Rh",4,5))),0)</f>
        <v>#N/A</v>
      </c>
      <c r="M675" s="25" t="e">
        <f t="shared" si="460"/>
        <v>#N/A</v>
      </c>
      <c r="N675" s="25" t="e">
        <f t="shared" si="461"/>
        <v>#N/A</v>
      </c>
      <c r="O675" s="25" t="e">
        <f t="shared" si="462"/>
        <v>#N/A</v>
      </c>
      <c r="P675" s="25" t="e">
        <f t="shared" si="463"/>
        <v>#N/A</v>
      </c>
      <c r="Q675" s="25" t="e">
        <f t="shared" si="464"/>
        <v>#N/A</v>
      </c>
      <c r="R675" s="25" t="e">
        <f t="shared" si="465"/>
        <v>#N/A</v>
      </c>
      <c r="S675" s="25" t="e">
        <f t="shared" si="466"/>
        <v>#N/A</v>
      </c>
      <c r="T675" s="25" t="e">
        <f t="shared" si="467"/>
        <v>#N/A</v>
      </c>
      <c r="U675" s="25" t="e">
        <f t="shared" si="487"/>
        <v>#VALUE!</v>
      </c>
      <c r="V675" s="25" t="e">
        <f t="shared" si="488"/>
        <v>#VALUE!</v>
      </c>
      <c r="W675" s="25" t="e">
        <f t="shared" si="489"/>
        <v>#VALUE!</v>
      </c>
      <c r="X675" s="26"/>
      <c r="Y675" s="85" t="e">
        <f t="shared" si="468"/>
        <v>#N/A</v>
      </c>
      <c r="Z675" s="85" t="e">
        <f t="shared" si="469"/>
        <v>#N/A</v>
      </c>
      <c r="AA675" s="85" t="e">
        <f t="shared" si="470"/>
        <v>#N/A</v>
      </c>
      <c r="AB675" s="85" t="e">
        <f t="shared" si="471"/>
        <v>#N/A</v>
      </c>
      <c r="AC675" s="85" t="e">
        <f t="shared" si="472"/>
        <v>#N/A</v>
      </c>
      <c r="AD675" s="85" t="e">
        <f t="shared" si="473"/>
        <v>#N/A</v>
      </c>
      <c r="AE675" s="85" t="e">
        <f t="shared" si="474"/>
        <v>#N/A</v>
      </c>
      <c r="AF675" s="85" t="e">
        <f t="shared" si="475"/>
        <v>#N/A</v>
      </c>
      <c r="AG675" s="85" t="e">
        <f t="shared" si="476"/>
        <v>#N/A</v>
      </c>
      <c r="AH675" s="85" t="e">
        <f t="shared" si="477"/>
        <v>#N/A</v>
      </c>
      <c r="AI675" s="85" t="e">
        <f t="shared" si="478"/>
        <v>#N/A</v>
      </c>
      <c r="AJ675" s="85" t="e">
        <f t="shared" si="479"/>
        <v>#N/A</v>
      </c>
      <c r="AK675" s="85" t="e">
        <f t="shared" si="490"/>
        <v>#VALUE!</v>
      </c>
      <c r="AL675" s="85" t="e">
        <f t="shared" si="491"/>
        <v>#VALUE!</v>
      </c>
      <c r="AM675" s="85" t="e">
        <f t="shared" si="492"/>
        <v>#VALUE!</v>
      </c>
      <c r="AN675" s="85" t="e">
        <f t="shared" si="493"/>
        <v>#N/A</v>
      </c>
      <c r="AO675" s="85" t="e">
        <f t="shared" si="480"/>
        <v>#N/A</v>
      </c>
      <c r="AP675" s="85" t="e">
        <f t="shared" si="481"/>
        <v>#N/A</v>
      </c>
      <c r="AQ675" s="85" t="e">
        <f t="shared" si="482"/>
        <v>#N/A</v>
      </c>
      <c r="AR675" s="85" t="e">
        <f t="shared" si="483"/>
        <v>#N/A</v>
      </c>
      <c r="AS675" s="85" t="e">
        <f t="shared" si="484"/>
        <v>#N/A</v>
      </c>
      <c r="AT675" s="85" t="e">
        <f t="shared" si="485"/>
        <v>#N/A</v>
      </c>
      <c r="AU675" s="85" t="e">
        <f t="shared" si="494"/>
        <v>#VALUE!</v>
      </c>
      <c r="AV675" s="85" t="e">
        <f t="shared" si="495"/>
        <v>#VALUE!</v>
      </c>
      <c r="AW675" s="85" t="e">
        <f t="shared" si="496"/>
        <v>#VALUE!</v>
      </c>
      <c r="AX675" s="25" t="e">
        <f t="shared" si="497"/>
        <v>#VALUE!</v>
      </c>
      <c r="AY675" s="25">
        <f t="shared" si="458"/>
        <v>1.0169999999999999</v>
      </c>
      <c r="AZ675" s="55" t="e">
        <f t="shared" si="498"/>
        <v>#DIV/0!</v>
      </c>
    </row>
    <row r="676" spans="3:52">
      <c r="C676" s="4"/>
      <c r="D676" s="4"/>
      <c r="E676" s="4"/>
      <c r="F676" s="4"/>
      <c r="G676" s="55">
        <f t="shared" si="459"/>
        <v>-1.1208741258741391E-2</v>
      </c>
      <c r="H676" s="26"/>
      <c r="I676" s="25">
        <f>'Randament Mammo'!$I$18-4.5</f>
        <v>61.5</v>
      </c>
      <c r="J676" s="26"/>
      <c r="K676" s="25">
        <f t="shared" si="486"/>
        <v>0</v>
      </c>
      <c r="L676" s="25" t="e">
        <f>VLOOKUP(E676,'Tabele aux MGD'!B666:F676,IF(_CTF="Mo/Mo",2,IF(_CTF="Mo/Rh",3,IF(_CTF="Rh/Rh",4,5))),0)</f>
        <v>#N/A</v>
      </c>
      <c r="M676" s="25" t="e">
        <f t="shared" si="460"/>
        <v>#N/A</v>
      </c>
      <c r="N676" s="25" t="e">
        <f t="shared" si="461"/>
        <v>#N/A</v>
      </c>
      <c r="O676" s="25" t="e">
        <f t="shared" si="462"/>
        <v>#N/A</v>
      </c>
      <c r="P676" s="25" t="e">
        <f t="shared" si="463"/>
        <v>#N/A</v>
      </c>
      <c r="Q676" s="25" t="e">
        <f t="shared" si="464"/>
        <v>#N/A</v>
      </c>
      <c r="R676" s="25" t="e">
        <f t="shared" si="465"/>
        <v>#N/A</v>
      </c>
      <c r="S676" s="25" t="e">
        <f t="shared" si="466"/>
        <v>#N/A</v>
      </c>
      <c r="T676" s="25" t="e">
        <f t="shared" si="467"/>
        <v>#N/A</v>
      </c>
      <c r="U676" s="25" t="e">
        <f t="shared" si="487"/>
        <v>#VALUE!</v>
      </c>
      <c r="V676" s="25" t="e">
        <f t="shared" si="488"/>
        <v>#VALUE!</v>
      </c>
      <c r="W676" s="25" t="e">
        <f t="shared" si="489"/>
        <v>#VALUE!</v>
      </c>
      <c r="X676" s="26"/>
      <c r="Y676" s="85" t="e">
        <f t="shared" si="468"/>
        <v>#N/A</v>
      </c>
      <c r="Z676" s="85" t="e">
        <f t="shared" si="469"/>
        <v>#N/A</v>
      </c>
      <c r="AA676" s="85" t="e">
        <f t="shared" si="470"/>
        <v>#N/A</v>
      </c>
      <c r="AB676" s="85" t="e">
        <f t="shared" si="471"/>
        <v>#N/A</v>
      </c>
      <c r="AC676" s="85" t="e">
        <f t="shared" si="472"/>
        <v>#N/A</v>
      </c>
      <c r="AD676" s="85" t="e">
        <f t="shared" si="473"/>
        <v>#N/A</v>
      </c>
      <c r="AE676" s="85" t="e">
        <f t="shared" si="474"/>
        <v>#N/A</v>
      </c>
      <c r="AF676" s="85" t="e">
        <f t="shared" si="475"/>
        <v>#N/A</v>
      </c>
      <c r="AG676" s="85" t="e">
        <f t="shared" si="476"/>
        <v>#N/A</v>
      </c>
      <c r="AH676" s="85" t="e">
        <f t="shared" si="477"/>
        <v>#N/A</v>
      </c>
      <c r="AI676" s="85" t="e">
        <f t="shared" si="478"/>
        <v>#N/A</v>
      </c>
      <c r="AJ676" s="85" t="e">
        <f t="shared" si="479"/>
        <v>#N/A</v>
      </c>
      <c r="AK676" s="85" t="e">
        <f t="shared" si="490"/>
        <v>#VALUE!</v>
      </c>
      <c r="AL676" s="85" t="e">
        <f t="shared" si="491"/>
        <v>#VALUE!</v>
      </c>
      <c r="AM676" s="85" t="e">
        <f t="shared" si="492"/>
        <v>#VALUE!</v>
      </c>
      <c r="AN676" s="85" t="e">
        <f t="shared" si="493"/>
        <v>#N/A</v>
      </c>
      <c r="AO676" s="85" t="e">
        <f t="shared" si="480"/>
        <v>#N/A</v>
      </c>
      <c r="AP676" s="85" t="e">
        <f t="shared" si="481"/>
        <v>#N/A</v>
      </c>
      <c r="AQ676" s="85" t="e">
        <f t="shared" si="482"/>
        <v>#N/A</v>
      </c>
      <c r="AR676" s="85" t="e">
        <f t="shared" si="483"/>
        <v>#N/A</v>
      </c>
      <c r="AS676" s="85" t="e">
        <f t="shared" si="484"/>
        <v>#N/A</v>
      </c>
      <c r="AT676" s="85" t="e">
        <f t="shared" si="485"/>
        <v>#N/A</v>
      </c>
      <c r="AU676" s="85" t="e">
        <f t="shared" si="494"/>
        <v>#VALUE!</v>
      </c>
      <c r="AV676" s="85" t="e">
        <f t="shared" si="495"/>
        <v>#VALUE!</v>
      </c>
      <c r="AW676" s="85" t="e">
        <f t="shared" si="496"/>
        <v>#VALUE!</v>
      </c>
      <c r="AX676" s="25" t="e">
        <f t="shared" si="497"/>
        <v>#VALUE!</v>
      </c>
      <c r="AY676" s="25">
        <f t="shared" si="458"/>
        <v>1.0169999999999999</v>
      </c>
      <c r="AZ676" s="55" t="e">
        <f t="shared" si="498"/>
        <v>#DIV/0!</v>
      </c>
    </row>
    <row r="677" spans="3:52">
      <c r="C677" s="4"/>
      <c r="D677" s="4"/>
      <c r="E677" s="4"/>
      <c r="F677" s="4"/>
      <c r="G677" s="55">
        <f t="shared" si="459"/>
        <v>-1.1208741258741391E-2</v>
      </c>
      <c r="H677" s="26"/>
      <c r="I677" s="25">
        <f>'Randament Mammo'!$I$18-4.5</f>
        <v>61.5</v>
      </c>
      <c r="J677" s="26"/>
      <c r="K677" s="25">
        <f t="shared" si="486"/>
        <v>0</v>
      </c>
      <c r="L677" s="25" t="e">
        <f>VLOOKUP(E677,'Tabele aux MGD'!B667:F677,IF(_CTF="Mo/Mo",2,IF(_CTF="Mo/Rh",3,IF(_CTF="Rh/Rh",4,5))),0)</f>
        <v>#N/A</v>
      </c>
      <c r="M677" s="25" t="e">
        <f t="shared" si="460"/>
        <v>#N/A</v>
      </c>
      <c r="N677" s="25" t="e">
        <f t="shared" si="461"/>
        <v>#N/A</v>
      </c>
      <c r="O677" s="25" t="e">
        <f t="shared" si="462"/>
        <v>#N/A</v>
      </c>
      <c r="P677" s="25" t="e">
        <f t="shared" si="463"/>
        <v>#N/A</v>
      </c>
      <c r="Q677" s="25" t="e">
        <f t="shared" si="464"/>
        <v>#N/A</v>
      </c>
      <c r="R677" s="25" t="e">
        <f t="shared" si="465"/>
        <v>#N/A</v>
      </c>
      <c r="S677" s="25" t="e">
        <f t="shared" si="466"/>
        <v>#N/A</v>
      </c>
      <c r="T677" s="25" t="e">
        <f t="shared" si="467"/>
        <v>#N/A</v>
      </c>
      <c r="U677" s="25" t="e">
        <f t="shared" si="487"/>
        <v>#VALUE!</v>
      </c>
      <c r="V677" s="25" t="e">
        <f t="shared" si="488"/>
        <v>#VALUE!</v>
      </c>
      <c r="W677" s="25" t="e">
        <f t="shared" si="489"/>
        <v>#VALUE!</v>
      </c>
      <c r="X677" s="26"/>
      <c r="Y677" s="85" t="e">
        <f t="shared" si="468"/>
        <v>#N/A</v>
      </c>
      <c r="Z677" s="85" t="e">
        <f t="shared" si="469"/>
        <v>#N/A</v>
      </c>
      <c r="AA677" s="85" t="e">
        <f t="shared" si="470"/>
        <v>#N/A</v>
      </c>
      <c r="AB677" s="85" t="e">
        <f t="shared" si="471"/>
        <v>#N/A</v>
      </c>
      <c r="AC677" s="85" t="e">
        <f t="shared" si="472"/>
        <v>#N/A</v>
      </c>
      <c r="AD677" s="85" t="e">
        <f t="shared" si="473"/>
        <v>#N/A</v>
      </c>
      <c r="AE677" s="85" t="e">
        <f t="shared" si="474"/>
        <v>#N/A</v>
      </c>
      <c r="AF677" s="85" t="e">
        <f t="shared" si="475"/>
        <v>#N/A</v>
      </c>
      <c r="AG677" s="85" t="e">
        <f t="shared" si="476"/>
        <v>#N/A</v>
      </c>
      <c r="AH677" s="85" t="e">
        <f t="shared" si="477"/>
        <v>#N/A</v>
      </c>
      <c r="AI677" s="85" t="e">
        <f t="shared" si="478"/>
        <v>#N/A</v>
      </c>
      <c r="AJ677" s="85" t="e">
        <f t="shared" si="479"/>
        <v>#N/A</v>
      </c>
      <c r="AK677" s="85" t="e">
        <f t="shared" si="490"/>
        <v>#VALUE!</v>
      </c>
      <c r="AL677" s="85" t="e">
        <f t="shared" si="491"/>
        <v>#VALUE!</v>
      </c>
      <c r="AM677" s="85" t="e">
        <f t="shared" si="492"/>
        <v>#VALUE!</v>
      </c>
      <c r="AN677" s="85" t="e">
        <f t="shared" si="493"/>
        <v>#N/A</v>
      </c>
      <c r="AO677" s="85" t="e">
        <f t="shared" si="480"/>
        <v>#N/A</v>
      </c>
      <c r="AP677" s="85" t="e">
        <f t="shared" si="481"/>
        <v>#N/A</v>
      </c>
      <c r="AQ677" s="85" t="e">
        <f t="shared" si="482"/>
        <v>#N/A</v>
      </c>
      <c r="AR677" s="85" t="e">
        <f t="shared" si="483"/>
        <v>#N/A</v>
      </c>
      <c r="AS677" s="85" t="e">
        <f t="shared" si="484"/>
        <v>#N/A</v>
      </c>
      <c r="AT677" s="85" t="e">
        <f t="shared" si="485"/>
        <v>#N/A</v>
      </c>
      <c r="AU677" s="85" t="e">
        <f t="shared" si="494"/>
        <v>#VALUE!</v>
      </c>
      <c r="AV677" s="85" t="e">
        <f t="shared" si="495"/>
        <v>#VALUE!</v>
      </c>
      <c r="AW677" s="85" t="e">
        <f t="shared" si="496"/>
        <v>#VALUE!</v>
      </c>
      <c r="AX677" s="25" t="e">
        <f t="shared" si="497"/>
        <v>#VALUE!</v>
      </c>
      <c r="AY677" s="25">
        <f t="shared" si="458"/>
        <v>1.0169999999999999</v>
      </c>
      <c r="AZ677" s="55" t="e">
        <f t="shared" si="498"/>
        <v>#DIV/0!</v>
      </c>
    </row>
    <row r="678" spans="3:52">
      <c r="C678" s="4"/>
      <c r="D678" s="4"/>
      <c r="E678" s="4"/>
      <c r="F678" s="4"/>
      <c r="G678" s="55">
        <f t="shared" si="459"/>
        <v>-1.1208741258741391E-2</v>
      </c>
      <c r="H678" s="26"/>
      <c r="I678" s="25">
        <f>'Randament Mammo'!$I$18-4.5</f>
        <v>61.5</v>
      </c>
      <c r="J678" s="26"/>
      <c r="K678" s="25">
        <f t="shared" si="486"/>
        <v>0</v>
      </c>
      <c r="L678" s="25" t="e">
        <f>VLOOKUP(E678,'Tabele aux MGD'!B668:F678,IF(_CTF="Mo/Mo",2,IF(_CTF="Mo/Rh",3,IF(_CTF="Rh/Rh",4,5))),0)</f>
        <v>#N/A</v>
      </c>
      <c r="M678" s="25" t="e">
        <f t="shared" si="460"/>
        <v>#N/A</v>
      </c>
      <c r="N678" s="25" t="e">
        <f t="shared" si="461"/>
        <v>#N/A</v>
      </c>
      <c r="O678" s="25" t="e">
        <f t="shared" si="462"/>
        <v>#N/A</v>
      </c>
      <c r="P678" s="25" t="e">
        <f t="shared" si="463"/>
        <v>#N/A</v>
      </c>
      <c r="Q678" s="25" t="e">
        <f t="shared" si="464"/>
        <v>#N/A</v>
      </c>
      <c r="R678" s="25" t="e">
        <f t="shared" si="465"/>
        <v>#N/A</v>
      </c>
      <c r="S678" s="25" t="e">
        <f t="shared" si="466"/>
        <v>#N/A</v>
      </c>
      <c r="T678" s="25" t="e">
        <f t="shared" si="467"/>
        <v>#N/A</v>
      </c>
      <c r="U678" s="25" t="e">
        <f t="shared" si="487"/>
        <v>#VALUE!</v>
      </c>
      <c r="V678" s="25" t="e">
        <f t="shared" si="488"/>
        <v>#VALUE!</v>
      </c>
      <c r="W678" s="25" t="e">
        <f t="shared" si="489"/>
        <v>#VALUE!</v>
      </c>
      <c r="X678" s="26"/>
      <c r="Y678" s="85" t="e">
        <f t="shared" si="468"/>
        <v>#N/A</v>
      </c>
      <c r="Z678" s="85" t="e">
        <f t="shared" si="469"/>
        <v>#N/A</v>
      </c>
      <c r="AA678" s="85" t="e">
        <f t="shared" si="470"/>
        <v>#N/A</v>
      </c>
      <c r="AB678" s="85" t="e">
        <f t="shared" si="471"/>
        <v>#N/A</v>
      </c>
      <c r="AC678" s="85" t="e">
        <f t="shared" si="472"/>
        <v>#N/A</v>
      </c>
      <c r="AD678" s="85" t="e">
        <f t="shared" si="473"/>
        <v>#N/A</v>
      </c>
      <c r="AE678" s="85" t="e">
        <f t="shared" si="474"/>
        <v>#N/A</v>
      </c>
      <c r="AF678" s="85" t="e">
        <f t="shared" si="475"/>
        <v>#N/A</v>
      </c>
      <c r="AG678" s="85" t="e">
        <f t="shared" si="476"/>
        <v>#N/A</v>
      </c>
      <c r="AH678" s="85" t="e">
        <f t="shared" si="477"/>
        <v>#N/A</v>
      </c>
      <c r="AI678" s="85" t="e">
        <f t="shared" si="478"/>
        <v>#N/A</v>
      </c>
      <c r="AJ678" s="85" t="e">
        <f t="shared" si="479"/>
        <v>#N/A</v>
      </c>
      <c r="AK678" s="85" t="e">
        <f t="shared" si="490"/>
        <v>#VALUE!</v>
      </c>
      <c r="AL678" s="85" t="e">
        <f t="shared" si="491"/>
        <v>#VALUE!</v>
      </c>
      <c r="AM678" s="85" t="e">
        <f t="shared" si="492"/>
        <v>#VALUE!</v>
      </c>
      <c r="AN678" s="85" t="e">
        <f t="shared" si="493"/>
        <v>#N/A</v>
      </c>
      <c r="AO678" s="85" t="e">
        <f t="shared" si="480"/>
        <v>#N/A</v>
      </c>
      <c r="AP678" s="85" t="e">
        <f t="shared" si="481"/>
        <v>#N/A</v>
      </c>
      <c r="AQ678" s="85" t="e">
        <f t="shared" si="482"/>
        <v>#N/A</v>
      </c>
      <c r="AR678" s="85" t="e">
        <f t="shared" si="483"/>
        <v>#N/A</v>
      </c>
      <c r="AS678" s="85" t="e">
        <f t="shared" si="484"/>
        <v>#N/A</v>
      </c>
      <c r="AT678" s="85" t="e">
        <f t="shared" si="485"/>
        <v>#N/A</v>
      </c>
      <c r="AU678" s="85" t="e">
        <f t="shared" si="494"/>
        <v>#VALUE!</v>
      </c>
      <c r="AV678" s="85" t="e">
        <f t="shared" si="495"/>
        <v>#VALUE!</v>
      </c>
      <c r="AW678" s="85" t="e">
        <f t="shared" si="496"/>
        <v>#VALUE!</v>
      </c>
      <c r="AX678" s="25" t="e">
        <f t="shared" si="497"/>
        <v>#VALUE!</v>
      </c>
      <c r="AY678" s="25">
        <f t="shared" si="458"/>
        <v>1.0169999999999999</v>
      </c>
      <c r="AZ678" s="55" t="e">
        <f t="shared" si="498"/>
        <v>#DIV/0!</v>
      </c>
    </row>
    <row r="679" spans="3:52">
      <c r="C679" s="4"/>
      <c r="D679" s="4"/>
      <c r="E679" s="4"/>
      <c r="F679" s="4"/>
      <c r="G679" s="55">
        <f t="shared" si="459"/>
        <v>-1.1208741258741391E-2</v>
      </c>
      <c r="H679" s="26"/>
      <c r="I679" s="25">
        <f>'Randament Mammo'!$I$18-4.5</f>
        <v>61.5</v>
      </c>
      <c r="J679" s="26"/>
      <c r="K679" s="25">
        <f t="shared" si="486"/>
        <v>0</v>
      </c>
      <c r="L679" s="25" t="e">
        <f>VLOOKUP(E679,'Tabele aux MGD'!B669:F679,IF(_CTF="Mo/Mo",2,IF(_CTF="Mo/Rh",3,IF(_CTF="Rh/Rh",4,5))),0)</f>
        <v>#N/A</v>
      </c>
      <c r="M679" s="25" t="e">
        <f t="shared" si="460"/>
        <v>#N/A</v>
      </c>
      <c r="N679" s="25" t="e">
        <f t="shared" si="461"/>
        <v>#N/A</v>
      </c>
      <c r="O679" s="25" t="e">
        <f t="shared" si="462"/>
        <v>#N/A</v>
      </c>
      <c r="P679" s="25" t="e">
        <f t="shared" si="463"/>
        <v>#N/A</v>
      </c>
      <c r="Q679" s="25" t="e">
        <f t="shared" si="464"/>
        <v>#N/A</v>
      </c>
      <c r="R679" s="25" t="e">
        <f t="shared" si="465"/>
        <v>#N/A</v>
      </c>
      <c r="S679" s="25" t="e">
        <f t="shared" si="466"/>
        <v>#N/A</v>
      </c>
      <c r="T679" s="25" t="e">
        <f t="shared" si="467"/>
        <v>#N/A</v>
      </c>
      <c r="U679" s="25" t="e">
        <f t="shared" si="487"/>
        <v>#VALUE!</v>
      </c>
      <c r="V679" s="25" t="e">
        <f t="shared" si="488"/>
        <v>#VALUE!</v>
      </c>
      <c r="W679" s="25" t="e">
        <f t="shared" si="489"/>
        <v>#VALUE!</v>
      </c>
      <c r="X679" s="26"/>
      <c r="Y679" s="85" t="e">
        <f t="shared" si="468"/>
        <v>#N/A</v>
      </c>
      <c r="Z679" s="85" t="e">
        <f t="shared" si="469"/>
        <v>#N/A</v>
      </c>
      <c r="AA679" s="85" t="e">
        <f t="shared" si="470"/>
        <v>#N/A</v>
      </c>
      <c r="AB679" s="85" t="e">
        <f t="shared" si="471"/>
        <v>#N/A</v>
      </c>
      <c r="AC679" s="85" t="e">
        <f t="shared" si="472"/>
        <v>#N/A</v>
      </c>
      <c r="AD679" s="85" t="e">
        <f t="shared" si="473"/>
        <v>#N/A</v>
      </c>
      <c r="AE679" s="85" t="e">
        <f t="shared" si="474"/>
        <v>#N/A</v>
      </c>
      <c r="AF679" s="85" t="e">
        <f t="shared" si="475"/>
        <v>#N/A</v>
      </c>
      <c r="AG679" s="85" t="e">
        <f t="shared" si="476"/>
        <v>#N/A</v>
      </c>
      <c r="AH679" s="85" t="e">
        <f t="shared" si="477"/>
        <v>#N/A</v>
      </c>
      <c r="AI679" s="85" t="e">
        <f t="shared" si="478"/>
        <v>#N/A</v>
      </c>
      <c r="AJ679" s="85" t="e">
        <f t="shared" si="479"/>
        <v>#N/A</v>
      </c>
      <c r="AK679" s="85" t="e">
        <f t="shared" si="490"/>
        <v>#VALUE!</v>
      </c>
      <c r="AL679" s="85" t="e">
        <f t="shared" si="491"/>
        <v>#VALUE!</v>
      </c>
      <c r="AM679" s="85" t="e">
        <f t="shared" si="492"/>
        <v>#VALUE!</v>
      </c>
      <c r="AN679" s="85" t="e">
        <f t="shared" si="493"/>
        <v>#N/A</v>
      </c>
      <c r="AO679" s="85" t="e">
        <f t="shared" si="480"/>
        <v>#N/A</v>
      </c>
      <c r="AP679" s="85" t="e">
        <f t="shared" si="481"/>
        <v>#N/A</v>
      </c>
      <c r="AQ679" s="85" t="e">
        <f t="shared" si="482"/>
        <v>#N/A</v>
      </c>
      <c r="AR679" s="85" t="e">
        <f t="shared" si="483"/>
        <v>#N/A</v>
      </c>
      <c r="AS679" s="85" t="e">
        <f t="shared" si="484"/>
        <v>#N/A</v>
      </c>
      <c r="AT679" s="85" t="e">
        <f t="shared" si="485"/>
        <v>#N/A</v>
      </c>
      <c r="AU679" s="85" t="e">
        <f t="shared" si="494"/>
        <v>#VALUE!</v>
      </c>
      <c r="AV679" s="85" t="e">
        <f t="shared" si="495"/>
        <v>#VALUE!</v>
      </c>
      <c r="AW679" s="85" t="e">
        <f t="shared" si="496"/>
        <v>#VALUE!</v>
      </c>
      <c r="AX679" s="25" t="e">
        <f t="shared" si="497"/>
        <v>#VALUE!</v>
      </c>
      <c r="AY679" s="25">
        <f t="shared" si="458"/>
        <v>1.0169999999999999</v>
      </c>
      <c r="AZ679" s="55" t="e">
        <f t="shared" si="498"/>
        <v>#DIV/0!</v>
      </c>
    </row>
    <row r="680" spans="3:52">
      <c r="C680" s="4"/>
      <c r="D680" s="4"/>
      <c r="E680" s="4"/>
      <c r="F680" s="4"/>
      <c r="G680" s="55">
        <f t="shared" si="459"/>
        <v>-1.1208741258741391E-2</v>
      </c>
      <c r="H680" s="26"/>
      <c r="I680" s="25">
        <f>'Randament Mammo'!$I$18-4.5</f>
        <v>61.5</v>
      </c>
      <c r="J680" s="26"/>
      <c r="K680" s="25">
        <f t="shared" si="486"/>
        <v>0</v>
      </c>
      <c r="L680" s="25" t="e">
        <f>VLOOKUP(E680,'Tabele aux MGD'!B670:F680,IF(_CTF="Mo/Mo",2,IF(_CTF="Mo/Rh",3,IF(_CTF="Rh/Rh",4,5))),0)</f>
        <v>#N/A</v>
      </c>
      <c r="M680" s="25" t="e">
        <f t="shared" si="460"/>
        <v>#N/A</v>
      </c>
      <c r="N680" s="25" t="e">
        <f t="shared" si="461"/>
        <v>#N/A</v>
      </c>
      <c r="O680" s="25" t="e">
        <f t="shared" si="462"/>
        <v>#N/A</v>
      </c>
      <c r="P680" s="25" t="e">
        <f t="shared" si="463"/>
        <v>#N/A</v>
      </c>
      <c r="Q680" s="25" t="e">
        <f t="shared" si="464"/>
        <v>#N/A</v>
      </c>
      <c r="R680" s="25" t="e">
        <f t="shared" si="465"/>
        <v>#N/A</v>
      </c>
      <c r="S680" s="25" t="e">
        <f t="shared" si="466"/>
        <v>#N/A</v>
      </c>
      <c r="T680" s="25" t="e">
        <f t="shared" si="467"/>
        <v>#N/A</v>
      </c>
      <c r="U680" s="25" t="e">
        <f t="shared" si="487"/>
        <v>#VALUE!</v>
      </c>
      <c r="V680" s="25" t="e">
        <f t="shared" si="488"/>
        <v>#VALUE!</v>
      </c>
      <c r="W680" s="25" t="e">
        <f t="shared" si="489"/>
        <v>#VALUE!</v>
      </c>
      <c r="X680" s="26"/>
      <c r="Y680" s="85" t="e">
        <f t="shared" si="468"/>
        <v>#N/A</v>
      </c>
      <c r="Z680" s="85" t="e">
        <f t="shared" si="469"/>
        <v>#N/A</v>
      </c>
      <c r="AA680" s="85" t="e">
        <f t="shared" si="470"/>
        <v>#N/A</v>
      </c>
      <c r="AB680" s="85" t="e">
        <f t="shared" si="471"/>
        <v>#N/A</v>
      </c>
      <c r="AC680" s="85" t="e">
        <f t="shared" si="472"/>
        <v>#N/A</v>
      </c>
      <c r="AD680" s="85" t="e">
        <f t="shared" si="473"/>
        <v>#N/A</v>
      </c>
      <c r="AE680" s="85" t="e">
        <f t="shared" si="474"/>
        <v>#N/A</v>
      </c>
      <c r="AF680" s="85" t="e">
        <f t="shared" si="475"/>
        <v>#N/A</v>
      </c>
      <c r="AG680" s="85" t="e">
        <f t="shared" si="476"/>
        <v>#N/A</v>
      </c>
      <c r="AH680" s="85" t="e">
        <f t="shared" si="477"/>
        <v>#N/A</v>
      </c>
      <c r="AI680" s="85" t="e">
        <f t="shared" si="478"/>
        <v>#N/A</v>
      </c>
      <c r="AJ680" s="85" t="e">
        <f t="shared" si="479"/>
        <v>#N/A</v>
      </c>
      <c r="AK680" s="85" t="e">
        <f t="shared" si="490"/>
        <v>#VALUE!</v>
      </c>
      <c r="AL680" s="85" t="e">
        <f t="shared" si="491"/>
        <v>#VALUE!</v>
      </c>
      <c r="AM680" s="85" t="e">
        <f t="shared" si="492"/>
        <v>#VALUE!</v>
      </c>
      <c r="AN680" s="85" t="e">
        <f t="shared" si="493"/>
        <v>#N/A</v>
      </c>
      <c r="AO680" s="85" t="e">
        <f t="shared" si="480"/>
        <v>#N/A</v>
      </c>
      <c r="AP680" s="85" t="e">
        <f t="shared" si="481"/>
        <v>#N/A</v>
      </c>
      <c r="AQ680" s="85" t="e">
        <f t="shared" si="482"/>
        <v>#N/A</v>
      </c>
      <c r="AR680" s="85" t="e">
        <f t="shared" si="483"/>
        <v>#N/A</v>
      </c>
      <c r="AS680" s="85" t="e">
        <f t="shared" si="484"/>
        <v>#N/A</v>
      </c>
      <c r="AT680" s="85" t="e">
        <f t="shared" si="485"/>
        <v>#N/A</v>
      </c>
      <c r="AU680" s="85" t="e">
        <f t="shared" si="494"/>
        <v>#VALUE!</v>
      </c>
      <c r="AV680" s="85" t="e">
        <f t="shared" si="495"/>
        <v>#VALUE!</v>
      </c>
      <c r="AW680" s="85" t="e">
        <f t="shared" si="496"/>
        <v>#VALUE!</v>
      </c>
      <c r="AX680" s="25" t="e">
        <f t="shared" si="497"/>
        <v>#VALUE!</v>
      </c>
      <c r="AY680" s="25">
        <f t="shared" si="458"/>
        <v>1.0169999999999999</v>
      </c>
      <c r="AZ680" s="55" t="e">
        <f t="shared" si="498"/>
        <v>#DIV/0!</v>
      </c>
    </row>
    <row r="681" spans="3:52">
      <c r="C681" s="4"/>
      <c r="D681" s="4"/>
      <c r="E681" s="4"/>
      <c r="F681" s="4"/>
      <c r="G681" s="55">
        <f t="shared" si="459"/>
        <v>-1.1208741258741391E-2</v>
      </c>
      <c r="H681" s="26"/>
      <c r="I681" s="25">
        <f>'Randament Mammo'!$I$18-4.5</f>
        <v>61.5</v>
      </c>
      <c r="J681" s="26"/>
      <c r="K681" s="25">
        <f t="shared" si="486"/>
        <v>0</v>
      </c>
      <c r="L681" s="25" t="e">
        <f>VLOOKUP(E681,'Tabele aux MGD'!B671:F681,IF(_CTF="Mo/Mo",2,IF(_CTF="Mo/Rh",3,IF(_CTF="Rh/Rh",4,5))),0)</f>
        <v>#N/A</v>
      </c>
      <c r="M681" s="25" t="e">
        <f t="shared" si="460"/>
        <v>#N/A</v>
      </c>
      <c r="N681" s="25" t="e">
        <f t="shared" si="461"/>
        <v>#N/A</v>
      </c>
      <c r="O681" s="25" t="e">
        <f t="shared" si="462"/>
        <v>#N/A</v>
      </c>
      <c r="P681" s="25" t="e">
        <f t="shared" si="463"/>
        <v>#N/A</v>
      </c>
      <c r="Q681" s="25" t="e">
        <f t="shared" si="464"/>
        <v>#N/A</v>
      </c>
      <c r="R681" s="25" t="e">
        <f t="shared" si="465"/>
        <v>#N/A</v>
      </c>
      <c r="S681" s="25" t="e">
        <f t="shared" si="466"/>
        <v>#N/A</v>
      </c>
      <c r="T681" s="25" t="e">
        <f t="shared" si="467"/>
        <v>#N/A</v>
      </c>
      <c r="U681" s="25" t="e">
        <f t="shared" si="487"/>
        <v>#VALUE!</v>
      </c>
      <c r="V681" s="25" t="e">
        <f t="shared" si="488"/>
        <v>#VALUE!</v>
      </c>
      <c r="W681" s="25" t="e">
        <f t="shared" si="489"/>
        <v>#VALUE!</v>
      </c>
      <c r="X681" s="26"/>
      <c r="Y681" s="85" t="e">
        <f t="shared" si="468"/>
        <v>#N/A</v>
      </c>
      <c r="Z681" s="85" t="e">
        <f t="shared" si="469"/>
        <v>#N/A</v>
      </c>
      <c r="AA681" s="85" t="e">
        <f t="shared" si="470"/>
        <v>#N/A</v>
      </c>
      <c r="AB681" s="85" t="e">
        <f t="shared" si="471"/>
        <v>#N/A</v>
      </c>
      <c r="AC681" s="85" t="e">
        <f t="shared" si="472"/>
        <v>#N/A</v>
      </c>
      <c r="AD681" s="85" t="e">
        <f t="shared" si="473"/>
        <v>#N/A</v>
      </c>
      <c r="AE681" s="85" t="e">
        <f t="shared" si="474"/>
        <v>#N/A</v>
      </c>
      <c r="AF681" s="85" t="e">
        <f t="shared" si="475"/>
        <v>#N/A</v>
      </c>
      <c r="AG681" s="85" t="e">
        <f t="shared" si="476"/>
        <v>#N/A</v>
      </c>
      <c r="AH681" s="85" t="e">
        <f t="shared" si="477"/>
        <v>#N/A</v>
      </c>
      <c r="AI681" s="85" t="e">
        <f t="shared" si="478"/>
        <v>#N/A</v>
      </c>
      <c r="AJ681" s="85" t="e">
        <f t="shared" si="479"/>
        <v>#N/A</v>
      </c>
      <c r="AK681" s="85" t="e">
        <f t="shared" si="490"/>
        <v>#VALUE!</v>
      </c>
      <c r="AL681" s="85" t="e">
        <f t="shared" si="491"/>
        <v>#VALUE!</v>
      </c>
      <c r="AM681" s="85" t="e">
        <f t="shared" si="492"/>
        <v>#VALUE!</v>
      </c>
      <c r="AN681" s="85" t="e">
        <f t="shared" si="493"/>
        <v>#N/A</v>
      </c>
      <c r="AO681" s="85" t="e">
        <f t="shared" si="480"/>
        <v>#N/A</v>
      </c>
      <c r="AP681" s="85" t="e">
        <f t="shared" si="481"/>
        <v>#N/A</v>
      </c>
      <c r="AQ681" s="85" t="e">
        <f t="shared" si="482"/>
        <v>#N/A</v>
      </c>
      <c r="AR681" s="85" t="e">
        <f t="shared" si="483"/>
        <v>#N/A</v>
      </c>
      <c r="AS681" s="85" t="e">
        <f t="shared" si="484"/>
        <v>#N/A</v>
      </c>
      <c r="AT681" s="85" t="e">
        <f t="shared" si="485"/>
        <v>#N/A</v>
      </c>
      <c r="AU681" s="85" t="e">
        <f t="shared" si="494"/>
        <v>#VALUE!</v>
      </c>
      <c r="AV681" s="85" t="e">
        <f t="shared" si="495"/>
        <v>#VALUE!</v>
      </c>
      <c r="AW681" s="85" t="e">
        <f t="shared" si="496"/>
        <v>#VALUE!</v>
      </c>
      <c r="AX681" s="25" t="e">
        <f t="shared" si="497"/>
        <v>#VALUE!</v>
      </c>
      <c r="AY681" s="25">
        <f t="shared" si="458"/>
        <v>1.0169999999999999</v>
      </c>
      <c r="AZ681" s="55" t="e">
        <f t="shared" si="498"/>
        <v>#DIV/0!</v>
      </c>
    </row>
    <row r="682" spans="3:52">
      <c r="C682" s="4"/>
      <c r="D682" s="4"/>
      <c r="E682" s="4"/>
      <c r="F682" s="4"/>
      <c r="G682" s="55">
        <f t="shared" si="459"/>
        <v>-1.1208741258741391E-2</v>
      </c>
      <c r="H682" s="26"/>
      <c r="I682" s="25">
        <f>'Randament Mammo'!$I$18-4.5</f>
        <v>61.5</v>
      </c>
      <c r="J682" s="26"/>
      <c r="K682" s="25">
        <f t="shared" si="486"/>
        <v>0</v>
      </c>
      <c r="L682" s="25" t="e">
        <f>VLOOKUP(E682,'Tabele aux MGD'!B672:F682,IF(_CTF="Mo/Mo",2,IF(_CTF="Mo/Rh",3,IF(_CTF="Rh/Rh",4,5))),0)</f>
        <v>#N/A</v>
      </c>
      <c r="M682" s="25" t="e">
        <f t="shared" si="460"/>
        <v>#N/A</v>
      </c>
      <c r="N682" s="25" t="e">
        <f t="shared" si="461"/>
        <v>#N/A</v>
      </c>
      <c r="O682" s="25" t="e">
        <f t="shared" si="462"/>
        <v>#N/A</v>
      </c>
      <c r="P682" s="25" t="e">
        <f t="shared" si="463"/>
        <v>#N/A</v>
      </c>
      <c r="Q682" s="25" t="e">
        <f t="shared" si="464"/>
        <v>#N/A</v>
      </c>
      <c r="R682" s="25" t="e">
        <f t="shared" si="465"/>
        <v>#N/A</v>
      </c>
      <c r="S682" s="25" t="e">
        <f t="shared" si="466"/>
        <v>#N/A</v>
      </c>
      <c r="T682" s="25" t="e">
        <f t="shared" si="467"/>
        <v>#N/A</v>
      </c>
      <c r="U682" s="25" t="e">
        <f t="shared" si="487"/>
        <v>#VALUE!</v>
      </c>
      <c r="V682" s="25" t="e">
        <f t="shared" si="488"/>
        <v>#VALUE!</v>
      </c>
      <c r="W682" s="25" t="e">
        <f t="shared" si="489"/>
        <v>#VALUE!</v>
      </c>
      <c r="X682" s="26"/>
      <c r="Y682" s="85" t="e">
        <f t="shared" si="468"/>
        <v>#N/A</v>
      </c>
      <c r="Z682" s="85" t="e">
        <f t="shared" si="469"/>
        <v>#N/A</v>
      </c>
      <c r="AA682" s="85" t="e">
        <f t="shared" si="470"/>
        <v>#N/A</v>
      </c>
      <c r="AB682" s="85" t="e">
        <f t="shared" si="471"/>
        <v>#N/A</v>
      </c>
      <c r="AC682" s="85" t="e">
        <f t="shared" si="472"/>
        <v>#N/A</v>
      </c>
      <c r="AD682" s="85" t="e">
        <f t="shared" si="473"/>
        <v>#N/A</v>
      </c>
      <c r="AE682" s="85" t="e">
        <f t="shared" si="474"/>
        <v>#N/A</v>
      </c>
      <c r="AF682" s="85" t="e">
        <f t="shared" si="475"/>
        <v>#N/A</v>
      </c>
      <c r="AG682" s="85" t="e">
        <f t="shared" si="476"/>
        <v>#N/A</v>
      </c>
      <c r="AH682" s="85" t="e">
        <f t="shared" si="477"/>
        <v>#N/A</v>
      </c>
      <c r="AI682" s="85" t="e">
        <f t="shared" si="478"/>
        <v>#N/A</v>
      </c>
      <c r="AJ682" s="85" t="e">
        <f t="shared" si="479"/>
        <v>#N/A</v>
      </c>
      <c r="AK682" s="85" t="e">
        <f t="shared" si="490"/>
        <v>#VALUE!</v>
      </c>
      <c r="AL682" s="85" t="e">
        <f t="shared" si="491"/>
        <v>#VALUE!</v>
      </c>
      <c r="AM682" s="85" t="e">
        <f t="shared" si="492"/>
        <v>#VALUE!</v>
      </c>
      <c r="AN682" s="85" t="e">
        <f t="shared" si="493"/>
        <v>#N/A</v>
      </c>
      <c r="AO682" s="85" t="e">
        <f t="shared" si="480"/>
        <v>#N/A</v>
      </c>
      <c r="AP682" s="85" t="e">
        <f t="shared" si="481"/>
        <v>#N/A</v>
      </c>
      <c r="AQ682" s="85" t="e">
        <f t="shared" si="482"/>
        <v>#N/A</v>
      </c>
      <c r="AR682" s="85" t="e">
        <f t="shared" si="483"/>
        <v>#N/A</v>
      </c>
      <c r="AS682" s="85" t="e">
        <f t="shared" si="484"/>
        <v>#N/A</v>
      </c>
      <c r="AT682" s="85" t="e">
        <f t="shared" si="485"/>
        <v>#N/A</v>
      </c>
      <c r="AU682" s="85" t="e">
        <f t="shared" si="494"/>
        <v>#VALUE!</v>
      </c>
      <c r="AV682" s="85" t="e">
        <f t="shared" si="495"/>
        <v>#VALUE!</v>
      </c>
      <c r="AW682" s="85" t="e">
        <f t="shared" si="496"/>
        <v>#VALUE!</v>
      </c>
      <c r="AX682" s="25" t="e">
        <f t="shared" si="497"/>
        <v>#VALUE!</v>
      </c>
      <c r="AY682" s="25">
        <f t="shared" si="458"/>
        <v>1.0169999999999999</v>
      </c>
      <c r="AZ682" s="55" t="e">
        <f t="shared" si="498"/>
        <v>#DIV/0!</v>
      </c>
    </row>
    <row r="683" spans="3:52">
      <c r="C683" s="4"/>
      <c r="D683" s="4"/>
      <c r="E683" s="4"/>
      <c r="F683" s="4"/>
      <c r="G683" s="55">
        <f t="shared" si="459"/>
        <v>-1.1208741258741391E-2</v>
      </c>
      <c r="H683" s="26"/>
      <c r="I683" s="25">
        <f>'Randament Mammo'!$I$18-4.5</f>
        <v>61.5</v>
      </c>
      <c r="J683" s="26"/>
      <c r="K683" s="25">
        <f t="shared" si="486"/>
        <v>0</v>
      </c>
      <c r="L683" s="25" t="e">
        <f>VLOOKUP(E683,'Tabele aux MGD'!B673:F683,IF(_CTF="Mo/Mo",2,IF(_CTF="Mo/Rh",3,IF(_CTF="Rh/Rh",4,5))),0)</f>
        <v>#N/A</v>
      </c>
      <c r="M683" s="25" t="e">
        <f t="shared" si="460"/>
        <v>#N/A</v>
      </c>
      <c r="N683" s="25" t="e">
        <f t="shared" si="461"/>
        <v>#N/A</v>
      </c>
      <c r="O683" s="25" t="e">
        <f t="shared" si="462"/>
        <v>#N/A</v>
      </c>
      <c r="P683" s="25" t="e">
        <f t="shared" si="463"/>
        <v>#N/A</v>
      </c>
      <c r="Q683" s="25" t="e">
        <f t="shared" si="464"/>
        <v>#N/A</v>
      </c>
      <c r="R683" s="25" t="e">
        <f t="shared" si="465"/>
        <v>#N/A</v>
      </c>
      <c r="S683" s="25" t="e">
        <f t="shared" si="466"/>
        <v>#N/A</v>
      </c>
      <c r="T683" s="25" t="e">
        <f t="shared" si="467"/>
        <v>#N/A</v>
      </c>
      <c r="U683" s="25" t="e">
        <f t="shared" si="487"/>
        <v>#VALUE!</v>
      </c>
      <c r="V683" s="25" t="e">
        <f t="shared" si="488"/>
        <v>#VALUE!</v>
      </c>
      <c r="W683" s="25" t="e">
        <f t="shared" si="489"/>
        <v>#VALUE!</v>
      </c>
      <c r="X683" s="26"/>
      <c r="Y683" s="85" t="e">
        <f t="shared" si="468"/>
        <v>#N/A</v>
      </c>
      <c r="Z683" s="85" t="e">
        <f t="shared" si="469"/>
        <v>#N/A</v>
      </c>
      <c r="AA683" s="85" t="e">
        <f t="shared" si="470"/>
        <v>#N/A</v>
      </c>
      <c r="AB683" s="85" t="e">
        <f t="shared" si="471"/>
        <v>#N/A</v>
      </c>
      <c r="AC683" s="85" t="e">
        <f t="shared" si="472"/>
        <v>#N/A</v>
      </c>
      <c r="AD683" s="85" t="e">
        <f t="shared" si="473"/>
        <v>#N/A</v>
      </c>
      <c r="AE683" s="85" t="e">
        <f t="shared" si="474"/>
        <v>#N/A</v>
      </c>
      <c r="AF683" s="85" t="e">
        <f t="shared" si="475"/>
        <v>#N/A</v>
      </c>
      <c r="AG683" s="85" t="e">
        <f t="shared" si="476"/>
        <v>#N/A</v>
      </c>
      <c r="AH683" s="85" t="e">
        <f t="shared" si="477"/>
        <v>#N/A</v>
      </c>
      <c r="AI683" s="85" t="e">
        <f t="shared" si="478"/>
        <v>#N/A</v>
      </c>
      <c r="AJ683" s="85" t="e">
        <f t="shared" si="479"/>
        <v>#N/A</v>
      </c>
      <c r="AK683" s="85" t="e">
        <f t="shared" si="490"/>
        <v>#VALUE!</v>
      </c>
      <c r="AL683" s="85" t="e">
        <f t="shared" si="491"/>
        <v>#VALUE!</v>
      </c>
      <c r="AM683" s="85" t="e">
        <f t="shared" si="492"/>
        <v>#VALUE!</v>
      </c>
      <c r="AN683" s="85" t="e">
        <f t="shared" si="493"/>
        <v>#N/A</v>
      </c>
      <c r="AO683" s="85" t="e">
        <f t="shared" si="480"/>
        <v>#N/A</v>
      </c>
      <c r="AP683" s="85" t="e">
        <f t="shared" si="481"/>
        <v>#N/A</v>
      </c>
      <c r="AQ683" s="85" t="e">
        <f t="shared" si="482"/>
        <v>#N/A</v>
      </c>
      <c r="AR683" s="85" t="e">
        <f t="shared" si="483"/>
        <v>#N/A</v>
      </c>
      <c r="AS683" s="85" t="e">
        <f t="shared" si="484"/>
        <v>#N/A</v>
      </c>
      <c r="AT683" s="85" t="e">
        <f t="shared" si="485"/>
        <v>#N/A</v>
      </c>
      <c r="AU683" s="85" t="e">
        <f t="shared" si="494"/>
        <v>#VALUE!</v>
      </c>
      <c r="AV683" s="85" t="e">
        <f t="shared" si="495"/>
        <v>#VALUE!</v>
      </c>
      <c r="AW683" s="85" t="e">
        <f t="shared" si="496"/>
        <v>#VALUE!</v>
      </c>
      <c r="AX683" s="25" t="e">
        <f t="shared" si="497"/>
        <v>#VALUE!</v>
      </c>
      <c r="AY683" s="25">
        <f t="shared" si="458"/>
        <v>1.0169999999999999</v>
      </c>
      <c r="AZ683" s="55" t="e">
        <f t="shared" si="498"/>
        <v>#DIV/0!</v>
      </c>
    </row>
    <row r="684" spans="3:52">
      <c r="C684" s="4"/>
      <c r="D684" s="4"/>
      <c r="E684" s="4"/>
      <c r="F684" s="4"/>
      <c r="G684" s="55">
        <f t="shared" si="459"/>
        <v>-1.1208741258741391E-2</v>
      </c>
      <c r="H684" s="26"/>
      <c r="I684" s="25">
        <f>'Randament Mammo'!$I$18-4.5</f>
        <v>61.5</v>
      </c>
      <c r="J684" s="26"/>
      <c r="K684" s="25">
        <f t="shared" si="486"/>
        <v>0</v>
      </c>
      <c r="L684" s="25" t="e">
        <f>VLOOKUP(E684,'Tabele aux MGD'!B674:F684,IF(_CTF="Mo/Mo",2,IF(_CTF="Mo/Rh",3,IF(_CTF="Rh/Rh",4,5))),0)</f>
        <v>#N/A</v>
      </c>
      <c r="M684" s="25" t="e">
        <f t="shared" si="460"/>
        <v>#N/A</v>
      </c>
      <c r="N684" s="25" t="e">
        <f t="shared" si="461"/>
        <v>#N/A</v>
      </c>
      <c r="O684" s="25" t="e">
        <f t="shared" si="462"/>
        <v>#N/A</v>
      </c>
      <c r="P684" s="25" t="e">
        <f t="shared" si="463"/>
        <v>#N/A</v>
      </c>
      <c r="Q684" s="25" t="e">
        <f t="shared" si="464"/>
        <v>#N/A</v>
      </c>
      <c r="R684" s="25" t="e">
        <f t="shared" si="465"/>
        <v>#N/A</v>
      </c>
      <c r="S684" s="25" t="e">
        <f t="shared" si="466"/>
        <v>#N/A</v>
      </c>
      <c r="T684" s="25" t="e">
        <f t="shared" si="467"/>
        <v>#N/A</v>
      </c>
      <c r="U684" s="25" t="e">
        <f t="shared" si="487"/>
        <v>#VALUE!</v>
      </c>
      <c r="V684" s="25" t="e">
        <f t="shared" si="488"/>
        <v>#VALUE!</v>
      </c>
      <c r="W684" s="25" t="e">
        <f t="shared" si="489"/>
        <v>#VALUE!</v>
      </c>
      <c r="X684" s="26"/>
      <c r="Y684" s="85" t="e">
        <f t="shared" si="468"/>
        <v>#N/A</v>
      </c>
      <c r="Z684" s="85" t="e">
        <f t="shared" si="469"/>
        <v>#N/A</v>
      </c>
      <c r="AA684" s="85" t="e">
        <f t="shared" si="470"/>
        <v>#N/A</v>
      </c>
      <c r="AB684" s="85" t="e">
        <f t="shared" si="471"/>
        <v>#N/A</v>
      </c>
      <c r="AC684" s="85" t="e">
        <f t="shared" si="472"/>
        <v>#N/A</v>
      </c>
      <c r="AD684" s="85" t="e">
        <f t="shared" si="473"/>
        <v>#N/A</v>
      </c>
      <c r="AE684" s="85" t="e">
        <f t="shared" si="474"/>
        <v>#N/A</v>
      </c>
      <c r="AF684" s="85" t="e">
        <f t="shared" si="475"/>
        <v>#N/A</v>
      </c>
      <c r="AG684" s="85" t="e">
        <f t="shared" si="476"/>
        <v>#N/A</v>
      </c>
      <c r="AH684" s="85" t="e">
        <f t="shared" si="477"/>
        <v>#N/A</v>
      </c>
      <c r="AI684" s="85" t="e">
        <f t="shared" si="478"/>
        <v>#N/A</v>
      </c>
      <c r="AJ684" s="85" t="e">
        <f t="shared" si="479"/>
        <v>#N/A</v>
      </c>
      <c r="AK684" s="85" t="e">
        <f t="shared" si="490"/>
        <v>#VALUE!</v>
      </c>
      <c r="AL684" s="85" t="e">
        <f t="shared" si="491"/>
        <v>#VALUE!</v>
      </c>
      <c r="AM684" s="85" t="e">
        <f t="shared" si="492"/>
        <v>#VALUE!</v>
      </c>
      <c r="AN684" s="85" t="e">
        <f t="shared" si="493"/>
        <v>#N/A</v>
      </c>
      <c r="AO684" s="85" t="e">
        <f t="shared" si="480"/>
        <v>#N/A</v>
      </c>
      <c r="AP684" s="85" t="e">
        <f t="shared" si="481"/>
        <v>#N/A</v>
      </c>
      <c r="AQ684" s="85" t="e">
        <f t="shared" si="482"/>
        <v>#N/A</v>
      </c>
      <c r="AR684" s="85" t="e">
        <f t="shared" si="483"/>
        <v>#N/A</v>
      </c>
      <c r="AS684" s="85" t="e">
        <f t="shared" si="484"/>
        <v>#N/A</v>
      </c>
      <c r="AT684" s="85" t="e">
        <f t="shared" si="485"/>
        <v>#N/A</v>
      </c>
      <c r="AU684" s="85" t="e">
        <f t="shared" si="494"/>
        <v>#VALUE!</v>
      </c>
      <c r="AV684" s="85" t="e">
        <f t="shared" si="495"/>
        <v>#VALUE!</v>
      </c>
      <c r="AW684" s="85" t="e">
        <f t="shared" si="496"/>
        <v>#VALUE!</v>
      </c>
      <c r="AX684" s="25" t="e">
        <f t="shared" si="497"/>
        <v>#VALUE!</v>
      </c>
      <c r="AY684" s="25">
        <f t="shared" si="458"/>
        <v>1.0169999999999999</v>
      </c>
      <c r="AZ684" s="55" t="e">
        <f t="shared" si="498"/>
        <v>#DIV/0!</v>
      </c>
    </row>
    <row r="685" spans="3:52">
      <c r="C685" s="4"/>
      <c r="D685" s="4"/>
      <c r="E685" s="4"/>
      <c r="F685" s="4"/>
      <c r="G685" s="55">
        <f t="shared" si="459"/>
        <v>-1.1208741258741391E-2</v>
      </c>
      <c r="H685" s="26"/>
      <c r="I685" s="25">
        <f>'Randament Mammo'!$I$18-4.5</f>
        <v>61.5</v>
      </c>
      <c r="J685" s="26"/>
      <c r="K685" s="25">
        <f t="shared" si="486"/>
        <v>0</v>
      </c>
      <c r="L685" s="25" t="e">
        <f>VLOOKUP(E685,'Tabele aux MGD'!B675:F685,IF(_CTF="Mo/Mo",2,IF(_CTF="Mo/Rh",3,IF(_CTF="Rh/Rh",4,5))),0)</f>
        <v>#N/A</v>
      </c>
      <c r="M685" s="25" t="e">
        <f t="shared" si="460"/>
        <v>#N/A</v>
      </c>
      <c r="N685" s="25" t="e">
        <f t="shared" si="461"/>
        <v>#N/A</v>
      </c>
      <c r="O685" s="25" t="e">
        <f t="shared" si="462"/>
        <v>#N/A</v>
      </c>
      <c r="P685" s="25" t="e">
        <f t="shared" si="463"/>
        <v>#N/A</v>
      </c>
      <c r="Q685" s="25" t="e">
        <f t="shared" si="464"/>
        <v>#N/A</v>
      </c>
      <c r="R685" s="25" t="e">
        <f t="shared" si="465"/>
        <v>#N/A</v>
      </c>
      <c r="S685" s="25" t="e">
        <f t="shared" si="466"/>
        <v>#N/A</v>
      </c>
      <c r="T685" s="25" t="e">
        <f t="shared" si="467"/>
        <v>#N/A</v>
      </c>
      <c r="U685" s="25" t="e">
        <f t="shared" si="487"/>
        <v>#VALUE!</v>
      </c>
      <c r="V685" s="25" t="e">
        <f t="shared" si="488"/>
        <v>#VALUE!</v>
      </c>
      <c r="W685" s="25" t="e">
        <f t="shared" si="489"/>
        <v>#VALUE!</v>
      </c>
      <c r="X685" s="26"/>
      <c r="Y685" s="85" t="e">
        <f t="shared" si="468"/>
        <v>#N/A</v>
      </c>
      <c r="Z685" s="85" t="e">
        <f t="shared" si="469"/>
        <v>#N/A</v>
      </c>
      <c r="AA685" s="85" t="e">
        <f t="shared" si="470"/>
        <v>#N/A</v>
      </c>
      <c r="AB685" s="85" t="e">
        <f t="shared" si="471"/>
        <v>#N/A</v>
      </c>
      <c r="AC685" s="85" t="e">
        <f t="shared" si="472"/>
        <v>#N/A</v>
      </c>
      <c r="AD685" s="85" t="e">
        <f t="shared" si="473"/>
        <v>#N/A</v>
      </c>
      <c r="AE685" s="85" t="e">
        <f t="shared" si="474"/>
        <v>#N/A</v>
      </c>
      <c r="AF685" s="85" t="e">
        <f t="shared" si="475"/>
        <v>#N/A</v>
      </c>
      <c r="AG685" s="85" t="e">
        <f t="shared" si="476"/>
        <v>#N/A</v>
      </c>
      <c r="AH685" s="85" t="e">
        <f t="shared" si="477"/>
        <v>#N/A</v>
      </c>
      <c r="AI685" s="85" t="e">
        <f t="shared" si="478"/>
        <v>#N/A</v>
      </c>
      <c r="AJ685" s="85" t="e">
        <f t="shared" si="479"/>
        <v>#N/A</v>
      </c>
      <c r="AK685" s="85" t="e">
        <f t="shared" si="490"/>
        <v>#VALUE!</v>
      </c>
      <c r="AL685" s="85" t="e">
        <f t="shared" si="491"/>
        <v>#VALUE!</v>
      </c>
      <c r="AM685" s="85" t="e">
        <f t="shared" si="492"/>
        <v>#VALUE!</v>
      </c>
      <c r="AN685" s="85" t="e">
        <f t="shared" si="493"/>
        <v>#N/A</v>
      </c>
      <c r="AO685" s="85" t="e">
        <f t="shared" si="480"/>
        <v>#N/A</v>
      </c>
      <c r="AP685" s="85" t="e">
        <f t="shared" si="481"/>
        <v>#N/A</v>
      </c>
      <c r="AQ685" s="85" t="e">
        <f t="shared" si="482"/>
        <v>#N/A</v>
      </c>
      <c r="AR685" s="85" t="e">
        <f t="shared" si="483"/>
        <v>#N/A</v>
      </c>
      <c r="AS685" s="85" t="e">
        <f t="shared" si="484"/>
        <v>#N/A</v>
      </c>
      <c r="AT685" s="85" t="e">
        <f t="shared" si="485"/>
        <v>#N/A</v>
      </c>
      <c r="AU685" s="85" t="e">
        <f t="shared" si="494"/>
        <v>#VALUE!</v>
      </c>
      <c r="AV685" s="85" t="e">
        <f t="shared" si="495"/>
        <v>#VALUE!</v>
      </c>
      <c r="AW685" s="85" t="e">
        <f t="shared" si="496"/>
        <v>#VALUE!</v>
      </c>
      <c r="AX685" s="25" t="e">
        <f t="shared" si="497"/>
        <v>#VALUE!</v>
      </c>
      <c r="AY685" s="25">
        <f t="shared" si="458"/>
        <v>1.0169999999999999</v>
      </c>
      <c r="AZ685" s="55" t="e">
        <f t="shared" si="498"/>
        <v>#DIV/0!</v>
      </c>
    </row>
    <row r="686" spans="3:52">
      <c r="C686" s="4"/>
      <c r="D686" s="4"/>
      <c r="E686" s="4"/>
      <c r="F686" s="4"/>
      <c r="G686" s="55">
        <f t="shared" si="459"/>
        <v>-1.1208741258741391E-2</v>
      </c>
      <c r="H686" s="26"/>
      <c r="I686" s="25">
        <f>'Randament Mammo'!$I$18-4.5</f>
        <v>61.5</v>
      </c>
      <c r="J686" s="26"/>
      <c r="K686" s="25">
        <f t="shared" si="486"/>
        <v>0</v>
      </c>
      <c r="L686" s="25" t="e">
        <f>VLOOKUP(E686,'Tabele aux MGD'!B676:F686,IF(_CTF="Mo/Mo",2,IF(_CTF="Mo/Rh",3,IF(_CTF="Rh/Rh",4,5))),0)</f>
        <v>#N/A</v>
      </c>
      <c r="M686" s="25" t="e">
        <f t="shared" si="460"/>
        <v>#N/A</v>
      </c>
      <c r="N686" s="25" t="e">
        <f t="shared" si="461"/>
        <v>#N/A</v>
      </c>
      <c r="O686" s="25" t="e">
        <f t="shared" si="462"/>
        <v>#N/A</v>
      </c>
      <c r="P686" s="25" t="e">
        <f t="shared" si="463"/>
        <v>#N/A</v>
      </c>
      <c r="Q686" s="25" t="e">
        <f t="shared" si="464"/>
        <v>#N/A</v>
      </c>
      <c r="R686" s="25" t="e">
        <f t="shared" si="465"/>
        <v>#N/A</v>
      </c>
      <c r="S686" s="25" t="e">
        <f t="shared" si="466"/>
        <v>#N/A</v>
      </c>
      <c r="T686" s="25" t="e">
        <f t="shared" si="467"/>
        <v>#N/A</v>
      </c>
      <c r="U686" s="25" t="e">
        <f t="shared" si="487"/>
        <v>#VALUE!</v>
      </c>
      <c r="V686" s="25" t="e">
        <f t="shared" si="488"/>
        <v>#VALUE!</v>
      </c>
      <c r="W686" s="25" t="e">
        <f t="shared" si="489"/>
        <v>#VALUE!</v>
      </c>
      <c r="X686" s="26"/>
      <c r="Y686" s="85" t="e">
        <f t="shared" si="468"/>
        <v>#N/A</v>
      </c>
      <c r="Z686" s="85" t="e">
        <f t="shared" si="469"/>
        <v>#N/A</v>
      </c>
      <c r="AA686" s="85" t="e">
        <f t="shared" si="470"/>
        <v>#N/A</v>
      </c>
      <c r="AB686" s="85" t="e">
        <f t="shared" si="471"/>
        <v>#N/A</v>
      </c>
      <c r="AC686" s="85" t="e">
        <f t="shared" si="472"/>
        <v>#N/A</v>
      </c>
      <c r="AD686" s="85" t="e">
        <f t="shared" si="473"/>
        <v>#N/A</v>
      </c>
      <c r="AE686" s="85" t="e">
        <f t="shared" si="474"/>
        <v>#N/A</v>
      </c>
      <c r="AF686" s="85" t="e">
        <f t="shared" si="475"/>
        <v>#N/A</v>
      </c>
      <c r="AG686" s="85" t="e">
        <f t="shared" si="476"/>
        <v>#N/A</v>
      </c>
      <c r="AH686" s="85" t="e">
        <f t="shared" si="477"/>
        <v>#N/A</v>
      </c>
      <c r="AI686" s="85" t="e">
        <f t="shared" si="478"/>
        <v>#N/A</v>
      </c>
      <c r="AJ686" s="85" t="e">
        <f t="shared" si="479"/>
        <v>#N/A</v>
      </c>
      <c r="AK686" s="85" t="e">
        <f t="shared" si="490"/>
        <v>#VALUE!</v>
      </c>
      <c r="AL686" s="85" t="e">
        <f t="shared" si="491"/>
        <v>#VALUE!</v>
      </c>
      <c r="AM686" s="85" t="e">
        <f t="shared" si="492"/>
        <v>#VALUE!</v>
      </c>
      <c r="AN686" s="85" t="e">
        <f t="shared" si="493"/>
        <v>#N/A</v>
      </c>
      <c r="AO686" s="85" t="e">
        <f t="shared" si="480"/>
        <v>#N/A</v>
      </c>
      <c r="AP686" s="85" t="e">
        <f t="shared" si="481"/>
        <v>#N/A</v>
      </c>
      <c r="AQ686" s="85" t="e">
        <f t="shared" si="482"/>
        <v>#N/A</v>
      </c>
      <c r="AR686" s="85" t="e">
        <f t="shared" si="483"/>
        <v>#N/A</v>
      </c>
      <c r="AS686" s="85" t="e">
        <f t="shared" si="484"/>
        <v>#N/A</v>
      </c>
      <c r="AT686" s="85" t="e">
        <f t="shared" si="485"/>
        <v>#N/A</v>
      </c>
      <c r="AU686" s="85" t="e">
        <f t="shared" si="494"/>
        <v>#VALUE!</v>
      </c>
      <c r="AV686" s="85" t="e">
        <f t="shared" si="495"/>
        <v>#VALUE!</v>
      </c>
      <c r="AW686" s="85" t="e">
        <f t="shared" si="496"/>
        <v>#VALUE!</v>
      </c>
      <c r="AX686" s="25" t="e">
        <f t="shared" si="497"/>
        <v>#VALUE!</v>
      </c>
      <c r="AY686" s="25">
        <f t="shared" si="458"/>
        <v>1.0169999999999999</v>
      </c>
      <c r="AZ686" s="55" t="e">
        <f t="shared" si="498"/>
        <v>#DIV/0!</v>
      </c>
    </row>
    <row r="687" spans="3:52">
      <c r="C687" s="4"/>
      <c r="D687" s="4"/>
      <c r="E687" s="4"/>
      <c r="F687" s="4"/>
      <c r="G687" s="55">
        <f t="shared" si="459"/>
        <v>-1.1208741258741391E-2</v>
      </c>
      <c r="H687" s="26"/>
      <c r="I687" s="25">
        <f>'Randament Mammo'!$I$18-4.5</f>
        <v>61.5</v>
      </c>
      <c r="J687" s="26"/>
      <c r="K687" s="25">
        <f t="shared" si="486"/>
        <v>0</v>
      </c>
      <c r="L687" s="25" t="e">
        <f>VLOOKUP(E687,'Tabele aux MGD'!B677:F687,IF(_CTF="Mo/Mo",2,IF(_CTF="Mo/Rh",3,IF(_CTF="Rh/Rh",4,5))),0)</f>
        <v>#N/A</v>
      </c>
      <c r="M687" s="25" t="e">
        <f t="shared" si="460"/>
        <v>#N/A</v>
      </c>
      <c r="N687" s="25" t="e">
        <f t="shared" si="461"/>
        <v>#N/A</v>
      </c>
      <c r="O687" s="25" t="e">
        <f t="shared" si="462"/>
        <v>#N/A</v>
      </c>
      <c r="P687" s="25" t="e">
        <f t="shared" si="463"/>
        <v>#N/A</v>
      </c>
      <c r="Q687" s="25" t="e">
        <f t="shared" si="464"/>
        <v>#N/A</v>
      </c>
      <c r="R687" s="25" t="e">
        <f t="shared" si="465"/>
        <v>#N/A</v>
      </c>
      <c r="S687" s="25" t="e">
        <f t="shared" si="466"/>
        <v>#N/A</v>
      </c>
      <c r="T687" s="25" t="e">
        <f t="shared" si="467"/>
        <v>#N/A</v>
      </c>
      <c r="U687" s="25" t="e">
        <f t="shared" si="487"/>
        <v>#VALUE!</v>
      </c>
      <c r="V687" s="25" t="e">
        <f t="shared" si="488"/>
        <v>#VALUE!</v>
      </c>
      <c r="W687" s="25" t="e">
        <f t="shared" si="489"/>
        <v>#VALUE!</v>
      </c>
      <c r="X687" s="26"/>
      <c r="Y687" s="85" t="e">
        <f t="shared" si="468"/>
        <v>#N/A</v>
      </c>
      <c r="Z687" s="85" t="e">
        <f t="shared" si="469"/>
        <v>#N/A</v>
      </c>
      <c r="AA687" s="85" t="e">
        <f t="shared" si="470"/>
        <v>#N/A</v>
      </c>
      <c r="AB687" s="85" t="e">
        <f t="shared" si="471"/>
        <v>#N/A</v>
      </c>
      <c r="AC687" s="85" t="e">
        <f t="shared" si="472"/>
        <v>#N/A</v>
      </c>
      <c r="AD687" s="85" t="e">
        <f t="shared" si="473"/>
        <v>#N/A</v>
      </c>
      <c r="AE687" s="85" t="e">
        <f t="shared" si="474"/>
        <v>#N/A</v>
      </c>
      <c r="AF687" s="85" t="e">
        <f t="shared" si="475"/>
        <v>#N/A</v>
      </c>
      <c r="AG687" s="85" t="e">
        <f t="shared" si="476"/>
        <v>#N/A</v>
      </c>
      <c r="AH687" s="85" t="e">
        <f t="shared" si="477"/>
        <v>#N/A</v>
      </c>
      <c r="AI687" s="85" t="e">
        <f t="shared" si="478"/>
        <v>#N/A</v>
      </c>
      <c r="AJ687" s="85" t="e">
        <f t="shared" si="479"/>
        <v>#N/A</v>
      </c>
      <c r="AK687" s="85" t="e">
        <f t="shared" si="490"/>
        <v>#VALUE!</v>
      </c>
      <c r="AL687" s="85" t="e">
        <f t="shared" si="491"/>
        <v>#VALUE!</v>
      </c>
      <c r="AM687" s="85" t="e">
        <f t="shared" si="492"/>
        <v>#VALUE!</v>
      </c>
      <c r="AN687" s="85" t="e">
        <f t="shared" si="493"/>
        <v>#N/A</v>
      </c>
      <c r="AO687" s="85" t="e">
        <f t="shared" si="480"/>
        <v>#N/A</v>
      </c>
      <c r="AP687" s="85" t="e">
        <f t="shared" si="481"/>
        <v>#N/A</v>
      </c>
      <c r="AQ687" s="85" t="e">
        <f t="shared" si="482"/>
        <v>#N/A</v>
      </c>
      <c r="AR687" s="85" t="e">
        <f t="shared" si="483"/>
        <v>#N/A</v>
      </c>
      <c r="AS687" s="85" t="e">
        <f t="shared" si="484"/>
        <v>#N/A</v>
      </c>
      <c r="AT687" s="85" t="e">
        <f t="shared" si="485"/>
        <v>#N/A</v>
      </c>
      <c r="AU687" s="85" t="e">
        <f t="shared" si="494"/>
        <v>#VALUE!</v>
      </c>
      <c r="AV687" s="85" t="e">
        <f t="shared" si="495"/>
        <v>#VALUE!</v>
      </c>
      <c r="AW687" s="85" t="e">
        <f t="shared" si="496"/>
        <v>#VALUE!</v>
      </c>
      <c r="AX687" s="25" t="e">
        <f t="shared" si="497"/>
        <v>#VALUE!</v>
      </c>
      <c r="AY687" s="25">
        <f t="shared" si="458"/>
        <v>1.0169999999999999</v>
      </c>
      <c r="AZ687" s="55" t="e">
        <f t="shared" si="498"/>
        <v>#DIV/0!</v>
      </c>
    </row>
    <row r="688" spans="3:52">
      <c r="C688" s="4"/>
      <c r="D688" s="4"/>
      <c r="E688" s="4"/>
      <c r="F688" s="4"/>
      <c r="G688" s="55">
        <f t="shared" si="459"/>
        <v>-1.1208741258741391E-2</v>
      </c>
      <c r="H688" s="26"/>
      <c r="I688" s="25">
        <f>'Randament Mammo'!$I$18-4.5</f>
        <v>61.5</v>
      </c>
      <c r="J688" s="26"/>
      <c r="K688" s="25">
        <f t="shared" si="486"/>
        <v>0</v>
      </c>
      <c r="L688" s="25" t="e">
        <f>VLOOKUP(E688,'Tabele aux MGD'!B678:F688,IF(_CTF="Mo/Mo",2,IF(_CTF="Mo/Rh",3,IF(_CTF="Rh/Rh",4,5))),0)</f>
        <v>#N/A</v>
      </c>
      <c r="M688" s="25" t="e">
        <f t="shared" si="460"/>
        <v>#N/A</v>
      </c>
      <c r="N688" s="25" t="e">
        <f t="shared" si="461"/>
        <v>#N/A</v>
      </c>
      <c r="O688" s="25" t="e">
        <f t="shared" si="462"/>
        <v>#N/A</v>
      </c>
      <c r="P688" s="25" t="e">
        <f t="shared" si="463"/>
        <v>#N/A</v>
      </c>
      <c r="Q688" s="25" t="e">
        <f t="shared" si="464"/>
        <v>#N/A</v>
      </c>
      <c r="R688" s="25" t="e">
        <f t="shared" si="465"/>
        <v>#N/A</v>
      </c>
      <c r="S688" s="25" t="e">
        <f t="shared" si="466"/>
        <v>#N/A</v>
      </c>
      <c r="T688" s="25" t="e">
        <f t="shared" si="467"/>
        <v>#N/A</v>
      </c>
      <c r="U688" s="25" t="e">
        <f t="shared" si="487"/>
        <v>#VALUE!</v>
      </c>
      <c r="V688" s="25" t="e">
        <f t="shared" si="488"/>
        <v>#VALUE!</v>
      </c>
      <c r="W688" s="25" t="e">
        <f t="shared" si="489"/>
        <v>#VALUE!</v>
      </c>
      <c r="X688" s="26"/>
      <c r="Y688" s="85" t="e">
        <f t="shared" si="468"/>
        <v>#N/A</v>
      </c>
      <c r="Z688" s="85" t="e">
        <f t="shared" si="469"/>
        <v>#N/A</v>
      </c>
      <c r="AA688" s="85" t="e">
        <f t="shared" si="470"/>
        <v>#N/A</v>
      </c>
      <c r="AB688" s="85" t="e">
        <f t="shared" si="471"/>
        <v>#N/A</v>
      </c>
      <c r="AC688" s="85" t="e">
        <f t="shared" si="472"/>
        <v>#N/A</v>
      </c>
      <c r="AD688" s="85" t="e">
        <f t="shared" si="473"/>
        <v>#N/A</v>
      </c>
      <c r="AE688" s="85" t="e">
        <f t="shared" si="474"/>
        <v>#N/A</v>
      </c>
      <c r="AF688" s="85" t="e">
        <f t="shared" si="475"/>
        <v>#N/A</v>
      </c>
      <c r="AG688" s="85" t="e">
        <f t="shared" si="476"/>
        <v>#N/A</v>
      </c>
      <c r="AH688" s="85" t="e">
        <f t="shared" si="477"/>
        <v>#N/A</v>
      </c>
      <c r="AI688" s="85" t="e">
        <f t="shared" si="478"/>
        <v>#N/A</v>
      </c>
      <c r="AJ688" s="85" t="e">
        <f t="shared" si="479"/>
        <v>#N/A</v>
      </c>
      <c r="AK688" s="85" t="e">
        <f t="shared" si="490"/>
        <v>#VALUE!</v>
      </c>
      <c r="AL688" s="85" t="e">
        <f t="shared" si="491"/>
        <v>#VALUE!</v>
      </c>
      <c r="AM688" s="85" t="e">
        <f t="shared" si="492"/>
        <v>#VALUE!</v>
      </c>
      <c r="AN688" s="85" t="e">
        <f t="shared" si="493"/>
        <v>#N/A</v>
      </c>
      <c r="AO688" s="85" t="e">
        <f t="shared" si="480"/>
        <v>#N/A</v>
      </c>
      <c r="AP688" s="85" t="e">
        <f t="shared" si="481"/>
        <v>#N/A</v>
      </c>
      <c r="AQ688" s="85" t="e">
        <f t="shared" si="482"/>
        <v>#N/A</v>
      </c>
      <c r="AR688" s="85" t="e">
        <f t="shared" si="483"/>
        <v>#N/A</v>
      </c>
      <c r="AS688" s="85" t="e">
        <f t="shared" si="484"/>
        <v>#N/A</v>
      </c>
      <c r="AT688" s="85" t="e">
        <f t="shared" si="485"/>
        <v>#N/A</v>
      </c>
      <c r="AU688" s="85" t="e">
        <f t="shared" si="494"/>
        <v>#VALUE!</v>
      </c>
      <c r="AV688" s="85" t="e">
        <f t="shared" si="495"/>
        <v>#VALUE!</v>
      </c>
      <c r="AW688" s="85" t="e">
        <f t="shared" si="496"/>
        <v>#VALUE!</v>
      </c>
      <c r="AX688" s="25" t="e">
        <f t="shared" si="497"/>
        <v>#VALUE!</v>
      </c>
      <c r="AY688" s="25">
        <f t="shared" si="458"/>
        <v>1.0169999999999999</v>
      </c>
      <c r="AZ688" s="55" t="e">
        <f t="shared" si="498"/>
        <v>#DIV/0!</v>
      </c>
    </row>
    <row r="689" spans="3:52">
      <c r="C689" s="4"/>
      <c r="D689" s="4"/>
      <c r="E689" s="4"/>
      <c r="F689" s="4"/>
      <c r="G689" s="55">
        <f t="shared" si="459"/>
        <v>-1.1208741258741391E-2</v>
      </c>
      <c r="H689" s="26"/>
      <c r="I689" s="25">
        <f>'Randament Mammo'!$I$18-4.5</f>
        <v>61.5</v>
      </c>
      <c r="J689" s="26"/>
      <c r="K689" s="25">
        <f t="shared" si="486"/>
        <v>0</v>
      </c>
      <c r="L689" s="25" t="e">
        <f>VLOOKUP(E689,'Tabele aux MGD'!B679:F689,IF(_CTF="Mo/Mo",2,IF(_CTF="Mo/Rh",3,IF(_CTF="Rh/Rh",4,5))),0)</f>
        <v>#N/A</v>
      </c>
      <c r="M689" s="25" t="e">
        <f t="shared" si="460"/>
        <v>#N/A</v>
      </c>
      <c r="N689" s="25" t="e">
        <f t="shared" si="461"/>
        <v>#N/A</v>
      </c>
      <c r="O689" s="25" t="e">
        <f t="shared" si="462"/>
        <v>#N/A</v>
      </c>
      <c r="P689" s="25" t="e">
        <f t="shared" si="463"/>
        <v>#N/A</v>
      </c>
      <c r="Q689" s="25" t="e">
        <f t="shared" si="464"/>
        <v>#N/A</v>
      </c>
      <c r="R689" s="25" t="e">
        <f t="shared" si="465"/>
        <v>#N/A</v>
      </c>
      <c r="S689" s="25" t="e">
        <f t="shared" si="466"/>
        <v>#N/A</v>
      </c>
      <c r="T689" s="25" t="e">
        <f t="shared" si="467"/>
        <v>#N/A</v>
      </c>
      <c r="U689" s="25" t="e">
        <f t="shared" si="487"/>
        <v>#VALUE!</v>
      </c>
      <c r="V689" s="25" t="e">
        <f t="shared" si="488"/>
        <v>#VALUE!</v>
      </c>
      <c r="W689" s="25" t="e">
        <f t="shared" si="489"/>
        <v>#VALUE!</v>
      </c>
      <c r="X689" s="26"/>
      <c r="Y689" s="85" t="e">
        <f t="shared" si="468"/>
        <v>#N/A</v>
      </c>
      <c r="Z689" s="85" t="e">
        <f t="shared" si="469"/>
        <v>#N/A</v>
      </c>
      <c r="AA689" s="85" t="e">
        <f t="shared" si="470"/>
        <v>#N/A</v>
      </c>
      <c r="AB689" s="85" t="e">
        <f t="shared" si="471"/>
        <v>#N/A</v>
      </c>
      <c r="AC689" s="85" t="e">
        <f t="shared" si="472"/>
        <v>#N/A</v>
      </c>
      <c r="AD689" s="85" t="e">
        <f t="shared" si="473"/>
        <v>#N/A</v>
      </c>
      <c r="AE689" s="85" t="e">
        <f t="shared" si="474"/>
        <v>#N/A</v>
      </c>
      <c r="AF689" s="85" t="e">
        <f t="shared" si="475"/>
        <v>#N/A</v>
      </c>
      <c r="AG689" s="85" t="e">
        <f t="shared" si="476"/>
        <v>#N/A</v>
      </c>
      <c r="AH689" s="85" t="e">
        <f t="shared" si="477"/>
        <v>#N/A</v>
      </c>
      <c r="AI689" s="85" t="e">
        <f t="shared" si="478"/>
        <v>#N/A</v>
      </c>
      <c r="AJ689" s="85" t="e">
        <f t="shared" si="479"/>
        <v>#N/A</v>
      </c>
      <c r="AK689" s="85" t="e">
        <f t="shared" si="490"/>
        <v>#VALUE!</v>
      </c>
      <c r="AL689" s="85" t="e">
        <f t="shared" si="491"/>
        <v>#VALUE!</v>
      </c>
      <c r="AM689" s="85" t="e">
        <f t="shared" si="492"/>
        <v>#VALUE!</v>
      </c>
      <c r="AN689" s="85" t="e">
        <f t="shared" si="493"/>
        <v>#N/A</v>
      </c>
      <c r="AO689" s="85" t="e">
        <f t="shared" si="480"/>
        <v>#N/A</v>
      </c>
      <c r="AP689" s="85" t="e">
        <f t="shared" si="481"/>
        <v>#N/A</v>
      </c>
      <c r="AQ689" s="85" t="e">
        <f t="shared" si="482"/>
        <v>#N/A</v>
      </c>
      <c r="AR689" s="85" t="e">
        <f t="shared" si="483"/>
        <v>#N/A</v>
      </c>
      <c r="AS689" s="85" t="e">
        <f t="shared" si="484"/>
        <v>#N/A</v>
      </c>
      <c r="AT689" s="85" t="e">
        <f t="shared" si="485"/>
        <v>#N/A</v>
      </c>
      <c r="AU689" s="85" t="e">
        <f t="shared" si="494"/>
        <v>#VALUE!</v>
      </c>
      <c r="AV689" s="85" t="e">
        <f t="shared" si="495"/>
        <v>#VALUE!</v>
      </c>
      <c r="AW689" s="85" t="e">
        <f t="shared" si="496"/>
        <v>#VALUE!</v>
      </c>
      <c r="AX689" s="25" t="e">
        <f t="shared" si="497"/>
        <v>#VALUE!</v>
      </c>
      <c r="AY689" s="25">
        <f t="shared" si="458"/>
        <v>1.0169999999999999</v>
      </c>
      <c r="AZ689" s="55" t="e">
        <f t="shared" si="498"/>
        <v>#DIV/0!</v>
      </c>
    </row>
    <row r="690" spans="3:52">
      <c r="C690" s="4"/>
      <c r="D690" s="4"/>
      <c r="E690" s="4"/>
      <c r="F690" s="4"/>
      <c r="G690" s="55">
        <f t="shared" si="459"/>
        <v>-1.1208741258741391E-2</v>
      </c>
      <c r="H690" s="26"/>
      <c r="I690" s="25">
        <f>'Randament Mammo'!$I$18-4.5</f>
        <v>61.5</v>
      </c>
      <c r="J690" s="26"/>
      <c r="K690" s="25">
        <f t="shared" si="486"/>
        <v>0</v>
      </c>
      <c r="L690" s="25" t="e">
        <f>VLOOKUP(E690,'Tabele aux MGD'!B680:F690,IF(_CTF="Mo/Mo",2,IF(_CTF="Mo/Rh",3,IF(_CTF="Rh/Rh",4,5))),0)</f>
        <v>#N/A</v>
      </c>
      <c r="M690" s="25" t="e">
        <f t="shared" si="460"/>
        <v>#N/A</v>
      </c>
      <c r="N690" s="25" t="e">
        <f t="shared" si="461"/>
        <v>#N/A</v>
      </c>
      <c r="O690" s="25" t="e">
        <f t="shared" si="462"/>
        <v>#N/A</v>
      </c>
      <c r="P690" s="25" t="e">
        <f t="shared" si="463"/>
        <v>#N/A</v>
      </c>
      <c r="Q690" s="25" t="e">
        <f t="shared" si="464"/>
        <v>#N/A</v>
      </c>
      <c r="R690" s="25" t="e">
        <f t="shared" si="465"/>
        <v>#N/A</v>
      </c>
      <c r="S690" s="25" t="e">
        <f t="shared" si="466"/>
        <v>#N/A</v>
      </c>
      <c r="T690" s="25" t="e">
        <f t="shared" si="467"/>
        <v>#N/A</v>
      </c>
      <c r="U690" s="25" t="e">
        <f t="shared" si="487"/>
        <v>#VALUE!</v>
      </c>
      <c r="V690" s="25" t="e">
        <f t="shared" si="488"/>
        <v>#VALUE!</v>
      </c>
      <c r="W690" s="25" t="e">
        <f t="shared" si="489"/>
        <v>#VALUE!</v>
      </c>
      <c r="X690" s="26"/>
      <c r="Y690" s="85" t="e">
        <f t="shared" si="468"/>
        <v>#N/A</v>
      </c>
      <c r="Z690" s="85" t="e">
        <f t="shared" si="469"/>
        <v>#N/A</v>
      </c>
      <c r="AA690" s="85" t="e">
        <f t="shared" si="470"/>
        <v>#N/A</v>
      </c>
      <c r="AB690" s="85" t="e">
        <f t="shared" si="471"/>
        <v>#N/A</v>
      </c>
      <c r="AC690" s="85" t="e">
        <f t="shared" si="472"/>
        <v>#N/A</v>
      </c>
      <c r="AD690" s="85" t="e">
        <f t="shared" si="473"/>
        <v>#N/A</v>
      </c>
      <c r="AE690" s="85" t="e">
        <f t="shared" si="474"/>
        <v>#N/A</v>
      </c>
      <c r="AF690" s="85" t="e">
        <f t="shared" si="475"/>
        <v>#N/A</v>
      </c>
      <c r="AG690" s="85" t="e">
        <f t="shared" si="476"/>
        <v>#N/A</v>
      </c>
      <c r="AH690" s="85" t="e">
        <f t="shared" si="477"/>
        <v>#N/A</v>
      </c>
      <c r="AI690" s="85" t="e">
        <f t="shared" si="478"/>
        <v>#N/A</v>
      </c>
      <c r="AJ690" s="85" t="e">
        <f t="shared" si="479"/>
        <v>#N/A</v>
      </c>
      <c r="AK690" s="85" t="e">
        <f t="shared" si="490"/>
        <v>#VALUE!</v>
      </c>
      <c r="AL690" s="85" t="e">
        <f t="shared" si="491"/>
        <v>#VALUE!</v>
      </c>
      <c r="AM690" s="85" t="e">
        <f t="shared" si="492"/>
        <v>#VALUE!</v>
      </c>
      <c r="AN690" s="85" t="e">
        <f t="shared" si="493"/>
        <v>#N/A</v>
      </c>
      <c r="AO690" s="85" t="e">
        <f t="shared" si="480"/>
        <v>#N/A</v>
      </c>
      <c r="AP690" s="85" t="e">
        <f t="shared" si="481"/>
        <v>#N/A</v>
      </c>
      <c r="AQ690" s="85" t="e">
        <f t="shared" si="482"/>
        <v>#N/A</v>
      </c>
      <c r="AR690" s="85" t="e">
        <f t="shared" si="483"/>
        <v>#N/A</v>
      </c>
      <c r="AS690" s="85" t="e">
        <f t="shared" si="484"/>
        <v>#N/A</v>
      </c>
      <c r="AT690" s="85" t="e">
        <f t="shared" si="485"/>
        <v>#N/A</v>
      </c>
      <c r="AU690" s="85" t="e">
        <f t="shared" si="494"/>
        <v>#VALUE!</v>
      </c>
      <c r="AV690" s="85" t="e">
        <f t="shared" si="495"/>
        <v>#VALUE!</v>
      </c>
      <c r="AW690" s="85" t="e">
        <f t="shared" si="496"/>
        <v>#VALUE!</v>
      </c>
      <c r="AX690" s="25" t="e">
        <f t="shared" si="497"/>
        <v>#VALUE!</v>
      </c>
      <c r="AY690" s="25">
        <f t="shared" si="458"/>
        <v>1.0169999999999999</v>
      </c>
      <c r="AZ690" s="55" t="e">
        <f t="shared" si="498"/>
        <v>#DIV/0!</v>
      </c>
    </row>
    <row r="691" spans="3:52">
      <c r="C691" s="4"/>
      <c r="D691" s="4"/>
      <c r="E691" s="4"/>
      <c r="F691" s="4"/>
      <c r="G691" s="55">
        <f t="shared" si="459"/>
        <v>-1.1208741258741391E-2</v>
      </c>
      <c r="H691" s="26"/>
      <c r="I691" s="25">
        <f>'Randament Mammo'!$I$18-4.5</f>
        <v>61.5</v>
      </c>
      <c r="J691" s="26"/>
      <c r="K691" s="25">
        <f t="shared" si="486"/>
        <v>0</v>
      </c>
      <c r="L691" s="25" t="e">
        <f>VLOOKUP(E691,'Tabele aux MGD'!B681:F691,IF(_CTF="Mo/Mo",2,IF(_CTF="Mo/Rh",3,IF(_CTF="Rh/Rh",4,5))),0)</f>
        <v>#N/A</v>
      </c>
      <c r="M691" s="25" t="e">
        <f t="shared" si="460"/>
        <v>#N/A</v>
      </c>
      <c r="N691" s="25" t="e">
        <f t="shared" si="461"/>
        <v>#N/A</v>
      </c>
      <c r="O691" s="25" t="e">
        <f t="shared" si="462"/>
        <v>#N/A</v>
      </c>
      <c r="P691" s="25" t="e">
        <f t="shared" si="463"/>
        <v>#N/A</v>
      </c>
      <c r="Q691" s="25" t="e">
        <f t="shared" si="464"/>
        <v>#N/A</v>
      </c>
      <c r="R691" s="25" t="e">
        <f t="shared" si="465"/>
        <v>#N/A</v>
      </c>
      <c r="S691" s="25" t="e">
        <f t="shared" si="466"/>
        <v>#N/A</v>
      </c>
      <c r="T691" s="25" t="e">
        <f t="shared" si="467"/>
        <v>#N/A</v>
      </c>
      <c r="U691" s="25" t="e">
        <f t="shared" si="487"/>
        <v>#VALUE!</v>
      </c>
      <c r="V691" s="25" t="e">
        <f t="shared" si="488"/>
        <v>#VALUE!</v>
      </c>
      <c r="W691" s="25" t="e">
        <f t="shared" si="489"/>
        <v>#VALUE!</v>
      </c>
      <c r="X691" s="26"/>
      <c r="Y691" s="85" t="e">
        <f t="shared" si="468"/>
        <v>#N/A</v>
      </c>
      <c r="Z691" s="85" t="e">
        <f t="shared" si="469"/>
        <v>#N/A</v>
      </c>
      <c r="AA691" s="85" t="e">
        <f t="shared" si="470"/>
        <v>#N/A</v>
      </c>
      <c r="AB691" s="85" t="e">
        <f t="shared" si="471"/>
        <v>#N/A</v>
      </c>
      <c r="AC691" s="85" t="e">
        <f t="shared" si="472"/>
        <v>#N/A</v>
      </c>
      <c r="AD691" s="85" t="e">
        <f t="shared" si="473"/>
        <v>#N/A</v>
      </c>
      <c r="AE691" s="85" t="e">
        <f t="shared" si="474"/>
        <v>#N/A</v>
      </c>
      <c r="AF691" s="85" t="e">
        <f t="shared" si="475"/>
        <v>#N/A</v>
      </c>
      <c r="AG691" s="85" t="e">
        <f t="shared" si="476"/>
        <v>#N/A</v>
      </c>
      <c r="AH691" s="85" t="e">
        <f t="shared" si="477"/>
        <v>#N/A</v>
      </c>
      <c r="AI691" s="85" t="e">
        <f t="shared" si="478"/>
        <v>#N/A</v>
      </c>
      <c r="AJ691" s="85" t="e">
        <f t="shared" si="479"/>
        <v>#N/A</v>
      </c>
      <c r="AK691" s="85" t="e">
        <f t="shared" si="490"/>
        <v>#VALUE!</v>
      </c>
      <c r="AL691" s="85" t="e">
        <f t="shared" si="491"/>
        <v>#VALUE!</v>
      </c>
      <c r="AM691" s="85" t="e">
        <f t="shared" si="492"/>
        <v>#VALUE!</v>
      </c>
      <c r="AN691" s="85" t="e">
        <f t="shared" si="493"/>
        <v>#N/A</v>
      </c>
      <c r="AO691" s="85" t="e">
        <f t="shared" si="480"/>
        <v>#N/A</v>
      </c>
      <c r="AP691" s="85" t="e">
        <f t="shared" si="481"/>
        <v>#N/A</v>
      </c>
      <c r="AQ691" s="85" t="e">
        <f t="shared" si="482"/>
        <v>#N/A</v>
      </c>
      <c r="AR691" s="85" t="e">
        <f t="shared" si="483"/>
        <v>#N/A</v>
      </c>
      <c r="AS691" s="85" t="e">
        <f t="shared" si="484"/>
        <v>#N/A</v>
      </c>
      <c r="AT691" s="85" t="e">
        <f t="shared" si="485"/>
        <v>#N/A</v>
      </c>
      <c r="AU691" s="85" t="e">
        <f t="shared" si="494"/>
        <v>#VALUE!</v>
      </c>
      <c r="AV691" s="85" t="e">
        <f t="shared" si="495"/>
        <v>#VALUE!</v>
      </c>
      <c r="AW691" s="85" t="e">
        <f t="shared" si="496"/>
        <v>#VALUE!</v>
      </c>
      <c r="AX691" s="25" t="e">
        <f t="shared" si="497"/>
        <v>#VALUE!</v>
      </c>
      <c r="AY691" s="25">
        <f t="shared" si="458"/>
        <v>1.0169999999999999</v>
      </c>
      <c r="AZ691" s="55" t="e">
        <f t="shared" si="498"/>
        <v>#DIV/0!</v>
      </c>
    </row>
    <row r="692" spans="3:52">
      <c r="C692" s="4"/>
      <c r="D692" s="4"/>
      <c r="E692" s="4"/>
      <c r="F692" s="4"/>
      <c r="G692" s="55">
        <f t="shared" si="459"/>
        <v>-1.1208741258741391E-2</v>
      </c>
      <c r="H692" s="26"/>
      <c r="I692" s="25">
        <f>'Randament Mammo'!$I$18-4.5</f>
        <v>61.5</v>
      </c>
      <c r="J692" s="26"/>
      <c r="K692" s="25">
        <f t="shared" si="486"/>
        <v>0</v>
      </c>
      <c r="L692" s="25" t="e">
        <f>VLOOKUP(E692,'Tabele aux MGD'!B682:F692,IF(_CTF="Mo/Mo",2,IF(_CTF="Mo/Rh",3,IF(_CTF="Rh/Rh",4,5))),0)</f>
        <v>#N/A</v>
      </c>
      <c r="M692" s="25" t="e">
        <f t="shared" si="460"/>
        <v>#N/A</v>
      </c>
      <c r="N692" s="25" t="e">
        <f t="shared" si="461"/>
        <v>#N/A</v>
      </c>
      <c r="O692" s="25" t="e">
        <f t="shared" si="462"/>
        <v>#N/A</v>
      </c>
      <c r="P692" s="25" t="e">
        <f t="shared" si="463"/>
        <v>#N/A</v>
      </c>
      <c r="Q692" s="25" t="e">
        <f t="shared" si="464"/>
        <v>#N/A</v>
      </c>
      <c r="R692" s="25" t="e">
        <f t="shared" si="465"/>
        <v>#N/A</v>
      </c>
      <c r="S692" s="25" t="e">
        <f t="shared" si="466"/>
        <v>#N/A</v>
      </c>
      <c r="T692" s="25" t="e">
        <f t="shared" si="467"/>
        <v>#N/A</v>
      </c>
      <c r="U692" s="25" t="e">
        <f t="shared" si="487"/>
        <v>#VALUE!</v>
      </c>
      <c r="V692" s="25" t="e">
        <f t="shared" si="488"/>
        <v>#VALUE!</v>
      </c>
      <c r="W692" s="25" t="e">
        <f t="shared" si="489"/>
        <v>#VALUE!</v>
      </c>
      <c r="X692" s="26"/>
      <c r="Y692" s="85" t="e">
        <f t="shared" si="468"/>
        <v>#N/A</v>
      </c>
      <c r="Z692" s="85" t="e">
        <f t="shared" si="469"/>
        <v>#N/A</v>
      </c>
      <c r="AA692" s="85" t="e">
        <f t="shared" si="470"/>
        <v>#N/A</v>
      </c>
      <c r="AB692" s="85" t="e">
        <f t="shared" si="471"/>
        <v>#N/A</v>
      </c>
      <c r="AC692" s="85" t="e">
        <f t="shared" si="472"/>
        <v>#N/A</v>
      </c>
      <c r="AD692" s="85" t="e">
        <f t="shared" si="473"/>
        <v>#N/A</v>
      </c>
      <c r="AE692" s="85" t="e">
        <f t="shared" si="474"/>
        <v>#N/A</v>
      </c>
      <c r="AF692" s="85" t="e">
        <f t="shared" si="475"/>
        <v>#N/A</v>
      </c>
      <c r="AG692" s="85" t="e">
        <f t="shared" si="476"/>
        <v>#N/A</v>
      </c>
      <c r="AH692" s="85" t="e">
        <f t="shared" si="477"/>
        <v>#N/A</v>
      </c>
      <c r="AI692" s="85" t="e">
        <f t="shared" si="478"/>
        <v>#N/A</v>
      </c>
      <c r="AJ692" s="85" t="e">
        <f t="shared" si="479"/>
        <v>#N/A</v>
      </c>
      <c r="AK692" s="85" t="e">
        <f t="shared" si="490"/>
        <v>#VALUE!</v>
      </c>
      <c r="AL692" s="85" t="e">
        <f t="shared" si="491"/>
        <v>#VALUE!</v>
      </c>
      <c r="AM692" s="85" t="e">
        <f t="shared" si="492"/>
        <v>#VALUE!</v>
      </c>
      <c r="AN692" s="85" t="e">
        <f t="shared" si="493"/>
        <v>#N/A</v>
      </c>
      <c r="AO692" s="85" t="e">
        <f t="shared" si="480"/>
        <v>#N/A</v>
      </c>
      <c r="AP692" s="85" t="e">
        <f t="shared" si="481"/>
        <v>#N/A</v>
      </c>
      <c r="AQ692" s="85" t="e">
        <f t="shared" si="482"/>
        <v>#N/A</v>
      </c>
      <c r="AR692" s="85" t="e">
        <f t="shared" si="483"/>
        <v>#N/A</v>
      </c>
      <c r="AS692" s="85" t="e">
        <f t="shared" si="484"/>
        <v>#N/A</v>
      </c>
      <c r="AT692" s="85" t="e">
        <f t="shared" si="485"/>
        <v>#N/A</v>
      </c>
      <c r="AU692" s="85" t="e">
        <f t="shared" si="494"/>
        <v>#VALUE!</v>
      </c>
      <c r="AV692" s="85" t="e">
        <f t="shared" si="495"/>
        <v>#VALUE!</v>
      </c>
      <c r="AW692" s="85" t="e">
        <f t="shared" si="496"/>
        <v>#VALUE!</v>
      </c>
      <c r="AX692" s="25" t="e">
        <f t="shared" si="497"/>
        <v>#VALUE!</v>
      </c>
      <c r="AY692" s="25">
        <f t="shared" si="458"/>
        <v>1.0169999999999999</v>
      </c>
      <c r="AZ692" s="55" t="e">
        <f t="shared" si="498"/>
        <v>#DIV/0!</v>
      </c>
    </row>
    <row r="693" spans="3:52">
      <c r="C693" s="4"/>
      <c r="D693" s="4"/>
      <c r="E693" s="4"/>
      <c r="F693" s="4"/>
      <c r="G693" s="55">
        <f t="shared" si="459"/>
        <v>-1.1208741258741391E-2</v>
      </c>
      <c r="H693" s="26"/>
      <c r="I693" s="25">
        <f>'Randament Mammo'!$I$18-4.5</f>
        <v>61.5</v>
      </c>
      <c r="J693" s="26"/>
      <c r="K693" s="25">
        <f t="shared" si="486"/>
        <v>0</v>
      </c>
      <c r="L693" s="25" t="e">
        <f>VLOOKUP(E693,'Tabele aux MGD'!B683:F693,IF(_CTF="Mo/Mo",2,IF(_CTF="Mo/Rh",3,IF(_CTF="Rh/Rh",4,5))),0)</f>
        <v>#N/A</v>
      </c>
      <c r="M693" s="25" t="e">
        <f t="shared" si="460"/>
        <v>#N/A</v>
      </c>
      <c r="N693" s="25" t="e">
        <f t="shared" si="461"/>
        <v>#N/A</v>
      </c>
      <c r="O693" s="25" t="e">
        <f t="shared" si="462"/>
        <v>#N/A</v>
      </c>
      <c r="P693" s="25" t="e">
        <f t="shared" si="463"/>
        <v>#N/A</v>
      </c>
      <c r="Q693" s="25" t="e">
        <f t="shared" si="464"/>
        <v>#N/A</v>
      </c>
      <c r="R693" s="25" t="e">
        <f t="shared" si="465"/>
        <v>#N/A</v>
      </c>
      <c r="S693" s="25" t="e">
        <f t="shared" si="466"/>
        <v>#N/A</v>
      </c>
      <c r="T693" s="25" t="e">
        <f t="shared" si="467"/>
        <v>#N/A</v>
      </c>
      <c r="U693" s="25" t="e">
        <f t="shared" si="487"/>
        <v>#VALUE!</v>
      </c>
      <c r="V693" s="25" t="e">
        <f t="shared" si="488"/>
        <v>#VALUE!</v>
      </c>
      <c r="W693" s="25" t="e">
        <f t="shared" si="489"/>
        <v>#VALUE!</v>
      </c>
      <c r="X693" s="26"/>
      <c r="Y693" s="85" t="e">
        <f t="shared" si="468"/>
        <v>#N/A</v>
      </c>
      <c r="Z693" s="85" t="e">
        <f t="shared" si="469"/>
        <v>#N/A</v>
      </c>
      <c r="AA693" s="85" t="e">
        <f t="shared" si="470"/>
        <v>#N/A</v>
      </c>
      <c r="AB693" s="85" t="e">
        <f t="shared" si="471"/>
        <v>#N/A</v>
      </c>
      <c r="AC693" s="85" t="e">
        <f t="shared" si="472"/>
        <v>#N/A</v>
      </c>
      <c r="AD693" s="85" t="e">
        <f t="shared" si="473"/>
        <v>#N/A</v>
      </c>
      <c r="AE693" s="85" t="e">
        <f t="shared" si="474"/>
        <v>#N/A</v>
      </c>
      <c r="AF693" s="85" t="e">
        <f t="shared" si="475"/>
        <v>#N/A</v>
      </c>
      <c r="AG693" s="85" t="e">
        <f t="shared" si="476"/>
        <v>#N/A</v>
      </c>
      <c r="AH693" s="85" t="e">
        <f t="shared" si="477"/>
        <v>#N/A</v>
      </c>
      <c r="AI693" s="85" t="e">
        <f t="shared" si="478"/>
        <v>#N/A</v>
      </c>
      <c r="AJ693" s="85" t="e">
        <f t="shared" si="479"/>
        <v>#N/A</v>
      </c>
      <c r="AK693" s="85" t="e">
        <f t="shared" si="490"/>
        <v>#VALUE!</v>
      </c>
      <c r="AL693" s="85" t="e">
        <f t="shared" si="491"/>
        <v>#VALUE!</v>
      </c>
      <c r="AM693" s="85" t="e">
        <f t="shared" si="492"/>
        <v>#VALUE!</v>
      </c>
      <c r="AN693" s="85" t="e">
        <f t="shared" si="493"/>
        <v>#N/A</v>
      </c>
      <c r="AO693" s="85" t="e">
        <f t="shared" si="480"/>
        <v>#N/A</v>
      </c>
      <c r="AP693" s="85" t="e">
        <f t="shared" si="481"/>
        <v>#N/A</v>
      </c>
      <c r="AQ693" s="85" t="e">
        <f t="shared" si="482"/>
        <v>#N/A</v>
      </c>
      <c r="AR693" s="85" t="e">
        <f t="shared" si="483"/>
        <v>#N/A</v>
      </c>
      <c r="AS693" s="85" t="e">
        <f t="shared" si="484"/>
        <v>#N/A</v>
      </c>
      <c r="AT693" s="85" t="e">
        <f t="shared" si="485"/>
        <v>#N/A</v>
      </c>
      <c r="AU693" s="85" t="e">
        <f t="shared" si="494"/>
        <v>#VALUE!</v>
      </c>
      <c r="AV693" s="85" t="e">
        <f t="shared" si="495"/>
        <v>#VALUE!</v>
      </c>
      <c r="AW693" s="85" t="e">
        <f t="shared" si="496"/>
        <v>#VALUE!</v>
      </c>
      <c r="AX693" s="25" t="e">
        <f t="shared" si="497"/>
        <v>#VALUE!</v>
      </c>
      <c r="AY693" s="25">
        <f t="shared" si="458"/>
        <v>1.0169999999999999</v>
      </c>
      <c r="AZ693" s="55" t="e">
        <f t="shared" si="498"/>
        <v>#DIV/0!</v>
      </c>
    </row>
    <row r="694" spans="3:52">
      <c r="C694" s="4"/>
      <c r="D694" s="4"/>
      <c r="E694" s="4"/>
      <c r="F694" s="4"/>
      <c r="G694" s="55">
        <f t="shared" si="459"/>
        <v>-1.1208741258741391E-2</v>
      </c>
      <c r="H694" s="26"/>
      <c r="I694" s="25">
        <f>'Randament Mammo'!$I$18-4.5</f>
        <v>61.5</v>
      </c>
      <c r="J694" s="26"/>
      <c r="K694" s="25">
        <f t="shared" si="486"/>
        <v>0</v>
      </c>
      <c r="L694" s="25" t="e">
        <f>VLOOKUP(E694,'Tabele aux MGD'!B684:F694,IF(_CTF="Mo/Mo",2,IF(_CTF="Mo/Rh",3,IF(_CTF="Rh/Rh",4,5))),0)</f>
        <v>#N/A</v>
      </c>
      <c r="M694" s="25" t="e">
        <f t="shared" si="460"/>
        <v>#N/A</v>
      </c>
      <c r="N694" s="25" t="e">
        <f t="shared" si="461"/>
        <v>#N/A</v>
      </c>
      <c r="O694" s="25" t="e">
        <f t="shared" si="462"/>
        <v>#N/A</v>
      </c>
      <c r="P694" s="25" t="e">
        <f t="shared" si="463"/>
        <v>#N/A</v>
      </c>
      <c r="Q694" s="25" t="e">
        <f t="shared" si="464"/>
        <v>#N/A</v>
      </c>
      <c r="R694" s="25" t="e">
        <f t="shared" si="465"/>
        <v>#N/A</v>
      </c>
      <c r="S694" s="25" t="e">
        <f t="shared" si="466"/>
        <v>#N/A</v>
      </c>
      <c r="T694" s="25" t="e">
        <f t="shared" si="467"/>
        <v>#N/A</v>
      </c>
      <c r="U694" s="25" t="e">
        <f t="shared" si="487"/>
        <v>#VALUE!</v>
      </c>
      <c r="V694" s="25" t="e">
        <f t="shared" si="488"/>
        <v>#VALUE!</v>
      </c>
      <c r="W694" s="25" t="e">
        <f t="shared" si="489"/>
        <v>#VALUE!</v>
      </c>
      <c r="X694" s="26"/>
      <c r="Y694" s="85" t="e">
        <f t="shared" si="468"/>
        <v>#N/A</v>
      </c>
      <c r="Z694" s="85" t="e">
        <f t="shared" si="469"/>
        <v>#N/A</v>
      </c>
      <c r="AA694" s="85" t="e">
        <f t="shared" si="470"/>
        <v>#N/A</v>
      </c>
      <c r="AB694" s="85" t="e">
        <f t="shared" si="471"/>
        <v>#N/A</v>
      </c>
      <c r="AC694" s="85" t="e">
        <f t="shared" si="472"/>
        <v>#N/A</v>
      </c>
      <c r="AD694" s="85" t="e">
        <f t="shared" si="473"/>
        <v>#N/A</v>
      </c>
      <c r="AE694" s="85" t="e">
        <f t="shared" si="474"/>
        <v>#N/A</v>
      </c>
      <c r="AF694" s="85" t="e">
        <f t="shared" si="475"/>
        <v>#N/A</v>
      </c>
      <c r="AG694" s="85" t="e">
        <f t="shared" si="476"/>
        <v>#N/A</v>
      </c>
      <c r="AH694" s="85" t="e">
        <f t="shared" si="477"/>
        <v>#N/A</v>
      </c>
      <c r="AI694" s="85" t="e">
        <f t="shared" si="478"/>
        <v>#N/A</v>
      </c>
      <c r="AJ694" s="85" t="e">
        <f t="shared" si="479"/>
        <v>#N/A</v>
      </c>
      <c r="AK694" s="85" t="e">
        <f t="shared" si="490"/>
        <v>#VALUE!</v>
      </c>
      <c r="AL694" s="85" t="e">
        <f t="shared" si="491"/>
        <v>#VALUE!</v>
      </c>
      <c r="AM694" s="85" t="e">
        <f t="shared" si="492"/>
        <v>#VALUE!</v>
      </c>
      <c r="AN694" s="85" t="e">
        <f t="shared" si="493"/>
        <v>#N/A</v>
      </c>
      <c r="AO694" s="85" t="e">
        <f t="shared" si="480"/>
        <v>#N/A</v>
      </c>
      <c r="AP694" s="85" t="e">
        <f t="shared" si="481"/>
        <v>#N/A</v>
      </c>
      <c r="AQ694" s="85" t="e">
        <f t="shared" si="482"/>
        <v>#N/A</v>
      </c>
      <c r="AR694" s="85" t="e">
        <f t="shared" si="483"/>
        <v>#N/A</v>
      </c>
      <c r="AS694" s="85" t="e">
        <f t="shared" si="484"/>
        <v>#N/A</v>
      </c>
      <c r="AT694" s="85" t="e">
        <f t="shared" si="485"/>
        <v>#N/A</v>
      </c>
      <c r="AU694" s="85" t="e">
        <f t="shared" si="494"/>
        <v>#VALUE!</v>
      </c>
      <c r="AV694" s="85" t="e">
        <f t="shared" si="495"/>
        <v>#VALUE!</v>
      </c>
      <c r="AW694" s="85" t="e">
        <f t="shared" si="496"/>
        <v>#VALUE!</v>
      </c>
      <c r="AX694" s="25" t="e">
        <f t="shared" si="497"/>
        <v>#VALUE!</v>
      </c>
      <c r="AY694" s="25">
        <f t="shared" si="458"/>
        <v>1.0169999999999999</v>
      </c>
      <c r="AZ694" s="55" t="e">
        <f t="shared" si="498"/>
        <v>#DIV/0!</v>
      </c>
    </row>
    <row r="695" spans="3:52">
      <c r="C695" s="4"/>
      <c r="D695" s="4"/>
      <c r="E695" s="4"/>
      <c r="F695" s="4"/>
      <c r="G695" s="55">
        <f t="shared" si="459"/>
        <v>-1.1208741258741391E-2</v>
      </c>
      <c r="H695" s="26"/>
      <c r="I695" s="25">
        <f>'Randament Mammo'!$I$18-4.5</f>
        <v>61.5</v>
      </c>
      <c r="J695" s="26"/>
      <c r="K695" s="25">
        <f t="shared" si="486"/>
        <v>0</v>
      </c>
      <c r="L695" s="25" t="e">
        <f>VLOOKUP(E695,'Tabele aux MGD'!B685:F695,IF(_CTF="Mo/Mo",2,IF(_CTF="Mo/Rh",3,IF(_CTF="Rh/Rh",4,5))),0)</f>
        <v>#N/A</v>
      </c>
      <c r="M695" s="25" t="e">
        <f t="shared" si="460"/>
        <v>#N/A</v>
      </c>
      <c r="N695" s="25" t="e">
        <f t="shared" si="461"/>
        <v>#N/A</v>
      </c>
      <c r="O695" s="25" t="e">
        <f t="shared" si="462"/>
        <v>#N/A</v>
      </c>
      <c r="P695" s="25" t="e">
        <f t="shared" si="463"/>
        <v>#N/A</v>
      </c>
      <c r="Q695" s="25" t="e">
        <f t="shared" si="464"/>
        <v>#N/A</v>
      </c>
      <c r="R695" s="25" t="e">
        <f t="shared" si="465"/>
        <v>#N/A</v>
      </c>
      <c r="S695" s="25" t="e">
        <f t="shared" si="466"/>
        <v>#N/A</v>
      </c>
      <c r="T695" s="25" t="e">
        <f t="shared" si="467"/>
        <v>#N/A</v>
      </c>
      <c r="U695" s="25" t="e">
        <f t="shared" si="487"/>
        <v>#VALUE!</v>
      </c>
      <c r="V695" s="25" t="e">
        <f t="shared" si="488"/>
        <v>#VALUE!</v>
      </c>
      <c r="W695" s="25" t="e">
        <f t="shared" si="489"/>
        <v>#VALUE!</v>
      </c>
      <c r="X695" s="26"/>
      <c r="Y695" s="85" t="e">
        <f t="shared" si="468"/>
        <v>#N/A</v>
      </c>
      <c r="Z695" s="85" t="e">
        <f t="shared" si="469"/>
        <v>#N/A</v>
      </c>
      <c r="AA695" s="85" t="e">
        <f t="shared" si="470"/>
        <v>#N/A</v>
      </c>
      <c r="AB695" s="85" t="e">
        <f t="shared" si="471"/>
        <v>#N/A</v>
      </c>
      <c r="AC695" s="85" t="e">
        <f t="shared" si="472"/>
        <v>#N/A</v>
      </c>
      <c r="AD695" s="85" t="e">
        <f t="shared" si="473"/>
        <v>#N/A</v>
      </c>
      <c r="AE695" s="85" t="e">
        <f t="shared" si="474"/>
        <v>#N/A</v>
      </c>
      <c r="AF695" s="85" t="e">
        <f t="shared" si="475"/>
        <v>#N/A</v>
      </c>
      <c r="AG695" s="85" t="e">
        <f t="shared" si="476"/>
        <v>#N/A</v>
      </c>
      <c r="AH695" s="85" t="e">
        <f t="shared" si="477"/>
        <v>#N/A</v>
      </c>
      <c r="AI695" s="85" t="e">
        <f t="shared" si="478"/>
        <v>#N/A</v>
      </c>
      <c r="AJ695" s="85" t="e">
        <f t="shared" si="479"/>
        <v>#N/A</v>
      </c>
      <c r="AK695" s="85" t="e">
        <f t="shared" si="490"/>
        <v>#VALUE!</v>
      </c>
      <c r="AL695" s="85" t="e">
        <f t="shared" si="491"/>
        <v>#VALUE!</v>
      </c>
      <c r="AM695" s="85" t="e">
        <f t="shared" si="492"/>
        <v>#VALUE!</v>
      </c>
      <c r="AN695" s="85" t="e">
        <f t="shared" si="493"/>
        <v>#N/A</v>
      </c>
      <c r="AO695" s="85" t="e">
        <f t="shared" si="480"/>
        <v>#N/A</v>
      </c>
      <c r="AP695" s="85" t="e">
        <f t="shared" si="481"/>
        <v>#N/A</v>
      </c>
      <c r="AQ695" s="85" t="e">
        <f t="shared" si="482"/>
        <v>#N/A</v>
      </c>
      <c r="AR695" s="85" t="e">
        <f t="shared" si="483"/>
        <v>#N/A</v>
      </c>
      <c r="AS695" s="85" t="e">
        <f t="shared" si="484"/>
        <v>#N/A</v>
      </c>
      <c r="AT695" s="85" t="e">
        <f t="shared" si="485"/>
        <v>#N/A</v>
      </c>
      <c r="AU695" s="85" t="e">
        <f t="shared" si="494"/>
        <v>#VALUE!</v>
      </c>
      <c r="AV695" s="85" t="e">
        <f t="shared" si="495"/>
        <v>#VALUE!</v>
      </c>
      <c r="AW695" s="85" t="e">
        <f t="shared" si="496"/>
        <v>#VALUE!</v>
      </c>
      <c r="AX695" s="25" t="e">
        <f t="shared" si="497"/>
        <v>#VALUE!</v>
      </c>
      <c r="AY695" s="25">
        <f t="shared" si="458"/>
        <v>1.0169999999999999</v>
      </c>
      <c r="AZ695" s="55" t="e">
        <f t="shared" si="498"/>
        <v>#DIV/0!</v>
      </c>
    </row>
    <row r="696" spans="3:52">
      <c r="C696" s="4"/>
      <c r="D696" s="4"/>
      <c r="E696" s="4"/>
      <c r="F696" s="4"/>
      <c r="G696" s="55">
        <f t="shared" si="459"/>
        <v>-1.1208741258741391E-2</v>
      </c>
      <c r="H696" s="26"/>
      <c r="I696" s="25">
        <f>'Randament Mammo'!$I$18-4.5</f>
        <v>61.5</v>
      </c>
      <c r="J696" s="26"/>
      <c r="K696" s="25">
        <f t="shared" si="486"/>
        <v>0</v>
      </c>
      <c r="L696" s="25" t="e">
        <f>VLOOKUP(E696,'Tabele aux MGD'!B686:F696,IF(_CTF="Mo/Mo",2,IF(_CTF="Mo/Rh",3,IF(_CTF="Rh/Rh",4,5))),0)</f>
        <v>#N/A</v>
      </c>
      <c r="M696" s="25" t="e">
        <f t="shared" si="460"/>
        <v>#N/A</v>
      </c>
      <c r="N696" s="25" t="e">
        <f t="shared" si="461"/>
        <v>#N/A</v>
      </c>
      <c r="O696" s="25" t="e">
        <f t="shared" si="462"/>
        <v>#N/A</v>
      </c>
      <c r="P696" s="25" t="e">
        <f t="shared" si="463"/>
        <v>#N/A</v>
      </c>
      <c r="Q696" s="25" t="e">
        <f t="shared" si="464"/>
        <v>#N/A</v>
      </c>
      <c r="R696" s="25" t="e">
        <f t="shared" si="465"/>
        <v>#N/A</v>
      </c>
      <c r="S696" s="25" t="e">
        <f t="shared" si="466"/>
        <v>#N/A</v>
      </c>
      <c r="T696" s="25" t="e">
        <f t="shared" si="467"/>
        <v>#N/A</v>
      </c>
      <c r="U696" s="25" t="e">
        <f t="shared" si="487"/>
        <v>#VALUE!</v>
      </c>
      <c r="V696" s="25" t="e">
        <f t="shared" si="488"/>
        <v>#VALUE!</v>
      </c>
      <c r="W696" s="25" t="e">
        <f t="shared" si="489"/>
        <v>#VALUE!</v>
      </c>
      <c r="X696" s="26"/>
      <c r="Y696" s="85" t="e">
        <f t="shared" si="468"/>
        <v>#N/A</v>
      </c>
      <c r="Z696" s="85" t="e">
        <f t="shared" si="469"/>
        <v>#N/A</v>
      </c>
      <c r="AA696" s="85" t="e">
        <f t="shared" si="470"/>
        <v>#N/A</v>
      </c>
      <c r="AB696" s="85" t="e">
        <f t="shared" si="471"/>
        <v>#N/A</v>
      </c>
      <c r="AC696" s="85" t="e">
        <f t="shared" si="472"/>
        <v>#N/A</v>
      </c>
      <c r="AD696" s="85" t="e">
        <f t="shared" si="473"/>
        <v>#N/A</v>
      </c>
      <c r="AE696" s="85" t="e">
        <f t="shared" si="474"/>
        <v>#N/A</v>
      </c>
      <c r="AF696" s="85" t="e">
        <f t="shared" si="475"/>
        <v>#N/A</v>
      </c>
      <c r="AG696" s="85" t="e">
        <f t="shared" si="476"/>
        <v>#N/A</v>
      </c>
      <c r="AH696" s="85" t="e">
        <f t="shared" si="477"/>
        <v>#N/A</v>
      </c>
      <c r="AI696" s="85" t="e">
        <f t="shared" si="478"/>
        <v>#N/A</v>
      </c>
      <c r="AJ696" s="85" t="e">
        <f t="shared" si="479"/>
        <v>#N/A</v>
      </c>
      <c r="AK696" s="85" t="e">
        <f t="shared" si="490"/>
        <v>#VALUE!</v>
      </c>
      <c r="AL696" s="85" t="e">
        <f t="shared" si="491"/>
        <v>#VALUE!</v>
      </c>
      <c r="AM696" s="85" t="e">
        <f t="shared" si="492"/>
        <v>#VALUE!</v>
      </c>
      <c r="AN696" s="85" t="e">
        <f t="shared" si="493"/>
        <v>#N/A</v>
      </c>
      <c r="AO696" s="85" t="e">
        <f t="shared" si="480"/>
        <v>#N/A</v>
      </c>
      <c r="AP696" s="85" t="e">
        <f t="shared" si="481"/>
        <v>#N/A</v>
      </c>
      <c r="AQ696" s="85" t="e">
        <f t="shared" si="482"/>
        <v>#N/A</v>
      </c>
      <c r="AR696" s="85" t="e">
        <f t="shared" si="483"/>
        <v>#N/A</v>
      </c>
      <c r="AS696" s="85" t="e">
        <f t="shared" si="484"/>
        <v>#N/A</v>
      </c>
      <c r="AT696" s="85" t="e">
        <f t="shared" si="485"/>
        <v>#N/A</v>
      </c>
      <c r="AU696" s="85" t="e">
        <f t="shared" si="494"/>
        <v>#VALUE!</v>
      </c>
      <c r="AV696" s="85" t="e">
        <f t="shared" si="495"/>
        <v>#VALUE!</v>
      </c>
      <c r="AW696" s="85" t="e">
        <f t="shared" si="496"/>
        <v>#VALUE!</v>
      </c>
      <c r="AX696" s="25" t="e">
        <f t="shared" si="497"/>
        <v>#VALUE!</v>
      </c>
      <c r="AY696" s="25">
        <f t="shared" si="458"/>
        <v>1.0169999999999999</v>
      </c>
      <c r="AZ696" s="55" t="e">
        <f t="shared" si="498"/>
        <v>#DIV/0!</v>
      </c>
    </row>
    <row r="697" spans="3:52">
      <c r="C697" s="4"/>
      <c r="D697" s="4"/>
      <c r="E697" s="4"/>
      <c r="F697" s="4"/>
      <c r="G697" s="55">
        <f t="shared" si="459"/>
        <v>-1.1208741258741391E-2</v>
      </c>
      <c r="H697" s="26"/>
      <c r="I697" s="25">
        <f>'Randament Mammo'!$I$18-4.5</f>
        <v>61.5</v>
      </c>
      <c r="J697" s="26"/>
      <c r="K697" s="25">
        <f t="shared" si="486"/>
        <v>0</v>
      </c>
      <c r="L697" s="25" t="e">
        <f>VLOOKUP(E697,'Tabele aux MGD'!B687:F697,IF(_CTF="Mo/Mo",2,IF(_CTF="Mo/Rh",3,IF(_CTF="Rh/Rh",4,5))),0)</f>
        <v>#N/A</v>
      </c>
      <c r="M697" s="25" t="e">
        <f t="shared" si="460"/>
        <v>#N/A</v>
      </c>
      <c r="N697" s="25" t="e">
        <f t="shared" si="461"/>
        <v>#N/A</v>
      </c>
      <c r="O697" s="25" t="e">
        <f t="shared" si="462"/>
        <v>#N/A</v>
      </c>
      <c r="P697" s="25" t="e">
        <f t="shared" si="463"/>
        <v>#N/A</v>
      </c>
      <c r="Q697" s="25" t="e">
        <f t="shared" si="464"/>
        <v>#N/A</v>
      </c>
      <c r="R697" s="25" t="e">
        <f t="shared" si="465"/>
        <v>#N/A</v>
      </c>
      <c r="S697" s="25" t="e">
        <f t="shared" si="466"/>
        <v>#N/A</v>
      </c>
      <c r="T697" s="25" t="e">
        <f t="shared" si="467"/>
        <v>#N/A</v>
      </c>
      <c r="U697" s="25" t="e">
        <f t="shared" si="487"/>
        <v>#VALUE!</v>
      </c>
      <c r="V697" s="25" t="e">
        <f t="shared" si="488"/>
        <v>#VALUE!</v>
      </c>
      <c r="W697" s="25" t="e">
        <f t="shared" si="489"/>
        <v>#VALUE!</v>
      </c>
      <c r="X697" s="26"/>
      <c r="Y697" s="85" t="e">
        <f t="shared" si="468"/>
        <v>#N/A</v>
      </c>
      <c r="Z697" s="85" t="e">
        <f t="shared" si="469"/>
        <v>#N/A</v>
      </c>
      <c r="AA697" s="85" t="e">
        <f t="shared" si="470"/>
        <v>#N/A</v>
      </c>
      <c r="AB697" s="85" t="e">
        <f t="shared" si="471"/>
        <v>#N/A</v>
      </c>
      <c r="AC697" s="85" t="e">
        <f t="shared" si="472"/>
        <v>#N/A</v>
      </c>
      <c r="AD697" s="85" t="e">
        <f t="shared" si="473"/>
        <v>#N/A</v>
      </c>
      <c r="AE697" s="85" t="e">
        <f t="shared" si="474"/>
        <v>#N/A</v>
      </c>
      <c r="AF697" s="85" t="e">
        <f t="shared" si="475"/>
        <v>#N/A</v>
      </c>
      <c r="AG697" s="85" t="e">
        <f t="shared" si="476"/>
        <v>#N/A</v>
      </c>
      <c r="AH697" s="85" t="e">
        <f t="shared" si="477"/>
        <v>#N/A</v>
      </c>
      <c r="AI697" s="85" t="e">
        <f t="shared" si="478"/>
        <v>#N/A</v>
      </c>
      <c r="AJ697" s="85" t="e">
        <f t="shared" si="479"/>
        <v>#N/A</v>
      </c>
      <c r="AK697" s="85" t="e">
        <f t="shared" si="490"/>
        <v>#VALUE!</v>
      </c>
      <c r="AL697" s="85" t="e">
        <f t="shared" si="491"/>
        <v>#VALUE!</v>
      </c>
      <c r="AM697" s="85" t="e">
        <f t="shared" si="492"/>
        <v>#VALUE!</v>
      </c>
      <c r="AN697" s="85" t="e">
        <f t="shared" si="493"/>
        <v>#N/A</v>
      </c>
      <c r="AO697" s="85" t="e">
        <f t="shared" si="480"/>
        <v>#N/A</v>
      </c>
      <c r="AP697" s="85" t="e">
        <f t="shared" si="481"/>
        <v>#N/A</v>
      </c>
      <c r="AQ697" s="85" t="e">
        <f t="shared" si="482"/>
        <v>#N/A</v>
      </c>
      <c r="AR697" s="85" t="e">
        <f t="shared" si="483"/>
        <v>#N/A</v>
      </c>
      <c r="AS697" s="85" t="e">
        <f t="shared" si="484"/>
        <v>#N/A</v>
      </c>
      <c r="AT697" s="85" t="e">
        <f t="shared" si="485"/>
        <v>#N/A</v>
      </c>
      <c r="AU697" s="85" t="e">
        <f t="shared" si="494"/>
        <v>#VALUE!</v>
      </c>
      <c r="AV697" s="85" t="e">
        <f t="shared" si="495"/>
        <v>#VALUE!</v>
      </c>
      <c r="AW697" s="85" t="e">
        <f t="shared" si="496"/>
        <v>#VALUE!</v>
      </c>
      <c r="AX697" s="25" t="e">
        <f t="shared" si="497"/>
        <v>#VALUE!</v>
      </c>
      <c r="AY697" s="25">
        <f t="shared" si="458"/>
        <v>1.0169999999999999</v>
      </c>
      <c r="AZ697" s="55" t="e">
        <f t="shared" si="498"/>
        <v>#DIV/0!</v>
      </c>
    </row>
    <row r="698" spans="3:52">
      <c r="C698" s="4"/>
      <c r="D698" s="4"/>
      <c r="E698" s="4"/>
      <c r="F698" s="4"/>
      <c r="G698" s="55">
        <f t="shared" si="459"/>
        <v>-1.1208741258741391E-2</v>
      </c>
      <c r="H698" s="26"/>
      <c r="I698" s="25">
        <f>'Randament Mammo'!$I$18-4.5</f>
        <v>61.5</v>
      </c>
      <c r="J698" s="26"/>
      <c r="K698" s="25">
        <f t="shared" si="486"/>
        <v>0</v>
      </c>
      <c r="L698" s="25" t="e">
        <f>VLOOKUP(E698,'Tabele aux MGD'!B688:F698,IF(_CTF="Mo/Mo",2,IF(_CTF="Mo/Rh",3,IF(_CTF="Rh/Rh",4,5))),0)</f>
        <v>#N/A</v>
      </c>
      <c r="M698" s="25" t="e">
        <f t="shared" si="460"/>
        <v>#N/A</v>
      </c>
      <c r="N698" s="25" t="e">
        <f t="shared" si="461"/>
        <v>#N/A</v>
      </c>
      <c r="O698" s="25" t="e">
        <f t="shared" si="462"/>
        <v>#N/A</v>
      </c>
      <c r="P698" s="25" t="e">
        <f t="shared" si="463"/>
        <v>#N/A</v>
      </c>
      <c r="Q698" s="25" t="e">
        <f t="shared" si="464"/>
        <v>#N/A</v>
      </c>
      <c r="R698" s="25" t="e">
        <f t="shared" si="465"/>
        <v>#N/A</v>
      </c>
      <c r="S698" s="25" t="e">
        <f t="shared" si="466"/>
        <v>#N/A</v>
      </c>
      <c r="T698" s="25" t="e">
        <f t="shared" si="467"/>
        <v>#N/A</v>
      </c>
      <c r="U698" s="25" t="e">
        <f t="shared" si="487"/>
        <v>#VALUE!</v>
      </c>
      <c r="V698" s="25" t="e">
        <f t="shared" si="488"/>
        <v>#VALUE!</v>
      </c>
      <c r="W698" s="25" t="e">
        <f t="shared" si="489"/>
        <v>#VALUE!</v>
      </c>
      <c r="X698" s="26"/>
      <c r="Y698" s="85" t="e">
        <f t="shared" si="468"/>
        <v>#N/A</v>
      </c>
      <c r="Z698" s="85" t="e">
        <f t="shared" si="469"/>
        <v>#N/A</v>
      </c>
      <c r="AA698" s="85" t="e">
        <f t="shared" si="470"/>
        <v>#N/A</v>
      </c>
      <c r="AB698" s="85" t="e">
        <f t="shared" si="471"/>
        <v>#N/A</v>
      </c>
      <c r="AC698" s="85" t="e">
        <f t="shared" si="472"/>
        <v>#N/A</v>
      </c>
      <c r="AD698" s="85" t="e">
        <f t="shared" si="473"/>
        <v>#N/A</v>
      </c>
      <c r="AE698" s="85" t="e">
        <f t="shared" si="474"/>
        <v>#N/A</v>
      </c>
      <c r="AF698" s="85" t="e">
        <f t="shared" si="475"/>
        <v>#N/A</v>
      </c>
      <c r="AG698" s="85" t="e">
        <f t="shared" si="476"/>
        <v>#N/A</v>
      </c>
      <c r="AH698" s="85" t="e">
        <f t="shared" si="477"/>
        <v>#N/A</v>
      </c>
      <c r="AI698" s="85" t="e">
        <f t="shared" si="478"/>
        <v>#N/A</v>
      </c>
      <c r="AJ698" s="85" t="e">
        <f t="shared" si="479"/>
        <v>#N/A</v>
      </c>
      <c r="AK698" s="85" t="e">
        <f t="shared" si="490"/>
        <v>#VALUE!</v>
      </c>
      <c r="AL698" s="85" t="e">
        <f t="shared" si="491"/>
        <v>#VALUE!</v>
      </c>
      <c r="AM698" s="85" t="e">
        <f t="shared" si="492"/>
        <v>#VALUE!</v>
      </c>
      <c r="AN698" s="85" t="e">
        <f t="shared" si="493"/>
        <v>#N/A</v>
      </c>
      <c r="AO698" s="85" t="e">
        <f t="shared" si="480"/>
        <v>#N/A</v>
      </c>
      <c r="AP698" s="85" t="e">
        <f t="shared" si="481"/>
        <v>#N/A</v>
      </c>
      <c r="AQ698" s="85" t="e">
        <f t="shared" si="482"/>
        <v>#N/A</v>
      </c>
      <c r="AR698" s="85" t="e">
        <f t="shared" si="483"/>
        <v>#N/A</v>
      </c>
      <c r="AS698" s="85" t="e">
        <f t="shared" si="484"/>
        <v>#N/A</v>
      </c>
      <c r="AT698" s="85" t="e">
        <f t="shared" si="485"/>
        <v>#N/A</v>
      </c>
      <c r="AU698" s="85" t="e">
        <f t="shared" si="494"/>
        <v>#VALUE!</v>
      </c>
      <c r="AV698" s="85" t="e">
        <f t="shared" si="495"/>
        <v>#VALUE!</v>
      </c>
      <c r="AW698" s="85" t="e">
        <f t="shared" si="496"/>
        <v>#VALUE!</v>
      </c>
      <c r="AX698" s="25" t="e">
        <f t="shared" si="497"/>
        <v>#VALUE!</v>
      </c>
      <c r="AY698" s="25">
        <f t="shared" si="458"/>
        <v>1.0169999999999999</v>
      </c>
      <c r="AZ698" s="55" t="e">
        <f t="shared" si="498"/>
        <v>#DIV/0!</v>
      </c>
    </row>
    <row r="699" spans="3:52">
      <c r="C699" s="4"/>
      <c r="D699" s="4"/>
      <c r="E699" s="4"/>
      <c r="F699" s="4"/>
      <c r="G699" s="55">
        <f t="shared" si="459"/>
        <v>-1.1208741258741391E-2</v>
      </c>
      <c r="H699" s="26"/>
      <c r="I699" s="25">
        <f>'Randament Mammo'!$I$18-4.5</f>
        <v>61.5</v>
      </c>
      <c r="J699" s="26"/>
      <c r="K699" s="25">
        <f t="shared" si="486"/>
        <v>0</v>
      </c>
      <c r="L699" s="25" t="e">
        <f>VLOOKUP(E699,'Tabele aux MGD'!B689:F699,IF(_CTF="Mo/Mo",2,IF(_CTF="Mo/Rh",3,IF(_CTF="Rh/Rh",4,5))),0)</f>
        <v>#N/A</v>
      </c>
      <c r="M699" s="25" t="e">
        <f t="shared" si="460"/>
        <v>#N/A</v>
      </c>
      <c r="N699" s="25" t="e">
        <f t="shared" si="461"/>
        <v>#N/A</v>
      </c>
      <c r="O699" s="25" t="e">
        <f t="shared" si="462"/>
        <v>#N/A</v>
      </c>
      <c r="P699" s="25" t="e">
        <f t="shared" si="463"/>
        <v>#N/A</v>
      </c>
      <c r="Q699" s="25" t="e">
        <f t="shared" si="464"/>
        <v>#N/A</v>
      </c>
      <c r="R699" s="25" t="e">
        <f t="shared" si="465"/>
        <v>#N/A</v>
      </c>
      <c r="S699" s="25" t="e">
        <f t="shared" si="466"/>
        <v>#N/A</v>
      </c>
      <c r="T699" s="25" t="e">
        <f t="shared" si="467"/>
        <v>#N/A</v>
      </c>
      <c r="U699" s="25" t="e">
        <f t="shared" si="487"/>
        <v>#VALUE!</v>
      </c>
      <c r="V699" s="25" t="e">
        <f t="shared" si="488"/>
        <v>#VALUE!</v>
      </c>
      <c r="W699" s="25" t="e">
        <f t="shared" si="489"/>
        <v>#VALUE!</v>
      </c>
      <c r="X699" s="26"/>
      <c r="Y699" s="85" t="e">
        <f t="shared" si="468"/>
        <v>#N/A</v>
      </c>
      <c r="Z699" s="85" t="e">
        <f t="shared" si="469"/>
        <v>#N/A</v>
      </c>
      <c r="AA699" s="85" t="e">
        <f t="shared" si="470"/>
        <v>#N/A</v>
      </c>
      <c r="AB699" s="85" t="e">
        <f t="shared" si="471"/>
        <v>#N/A</v>
      </c>
      <c r="AC699" s="85" t="e">
        <f t="shared" si="472"/>
        <v>#N/A</v>
      </c>
      <c r="AD699" s="85" t="e">
        <f t="shared" si="473"/>
        <v>#N/A</v>
      </c>
      <c r="AE699" s="85" t="e">
        <f t="shared" si="474"/>
        <v>#N/A</v>
      </c>
      <c r="AF699" s="85" t="e">
        <f t="shared" si="475"/>
        <v>#N/A</v>
      </c>
      <c r="AG699" s="85" t="e">
        <f t="shared" si="476"/>
        <v>#N/A</v>
      </c>
      <c r="AH699" s="85" t="e">
        <f t="shared" si="477"/>
        <v>#N/A</v>
      </c>
      <c r="AI699" s="85" t="e">
        <f t="shared" si="478"/>
        <v>#N/A</v>
      </c>
      <c r="AJ699" s="85" t="e">
        <f t="shared" si="479"/>
        <v>#N/A</v>
      </c>
      <c r="AK699" s="85" t="e">
        <f t="shared" si="490"/>
        <v>#VALUE!</v>
      </c>
      <c r="AL699" s="85" t="e">
        <f t="shared" si="491"/>
        <v>#VALUE!</v>
      </c>
      <c r="AM699" s="85" t="e">
        <f t="shared" si="492"/>
        <v>#VALUE!</v>
      </c>
      <c r="AN699" s="85" t="e">
        <f t="shared" si="493"/>
        <v>#N/A</v>
      </c>
      <c r="AO699" s="85" t="e">
        <f t="shared" si="480"/>
        <v>#N/A</v>
      </c>
      <c r="AP699" s="85" t="e">
        <f t="shared" si="481"/>
        <v>#N/A</v>
      </c>
      <c r="AQ699" s="85" t="e">
        <f t="shared" si="482"/>
        <v>#N/A</v>
      </c>
      <c r="AR699" s="85" t="e">
        <f t="shared" si="483"/>
        <v>#N/A</v>
      </c>
      <c r="AS699" s="85" t="e">
        <f t="shared" si="484"/>
        <v>#N/A</v>
      </c>
      <c r="AT699" s="85" t="e">
        <f t="shared" si="485"/>
        <v>#N/A</v>
      </c>
      <c r="AU699" s="85" t="e">
        <f t="shared" si="494"/>
        <v>#VALUE!</v>
      </c>
      <c r="AV699" s="85" t="e">
        <f t="shared" si="495"/>
        <v>#VALUE!</v>
      </c>
      <c r="AW699" s="85" t="e">
        <f t="shared" si="496"/>
        <v>#VALUE!</v>
      </c>
      <c r="AX699" s="25" t="e">
        <f t="shared" si="497"/>
        <v>#VALUE!</v>
      </c>
      <c r="AY699" s="25">
        <f t="shared" si="458"/>
        <v>1.0169999999999999</v>
      </c>
      <c r="AZ699" s="55" t="e">
        <f t="shared" si="498"/>
        <v>#DIV/0!</v>
      </c>
    </row>
    <row r="700" spans="3:52">
      <c r="C700" s="4"/>
      <c r="D700" s="4"/>
      <c r="E700" s="4"/>
      <c r="F700" s="4"/>
      <c r="G700" s="55">
        <f t="shared" si="459"/>
        <v>-1.1208741258741391E-2</v>
      </c>
      <c r="H700" s="26"/>
      <c r="I700" s="25">
        <f>'Randament Mammo'!$I$18-4.5</f>
        <v>61.5</v>
      </c>
      <c r="J700" s="26"/>
      <c r="K700" s="25">
        <f t="shared" si="486"/>
        <v>0</v>
      </c>
      <c r="L700" s="25" t="e">
        <f>VLOOKUP(E700,'Tabele aux MGD'!B690:F700,IF(_CTF="Mo/Mo",2,IF(_CTF="Mo/Rh",3,IF(_CTF="Rh/Rh",4,5))),0)</f>
        <v>#N/A</v>
      </c>
      <c r="M700" s="25" t="e">
        <f t="shared" si="460"/>
        <v>#N/A</v>
      </c>
      <c r="N700" s="25" t="e">
        <f t="shared" si="461"/>
        <v>#N/A</v>
      </c>
      <c r="O700" s="25" t="e">
        <f t="shared" si="462"/>
        <v>#N/A</v>
      </c>
      <c r="P700" s="25" t="e">
        <f t="shared" si="463"/>
        <v>#N/A</v>
      </c>
      <c r="Q700" s="25" t="e">
        <f t="shared" si="464"/>
        <v>#N/A</v>
      </c>
      <c r="R700" s="25" t="e">
        <f t="shared" si="465"/>
        <v>#N/A</v>
      </c>
      <c r="S700" s="25" t="e">
        <f t="shared" si="466"/>
        <v>#N/A</v>
      </c>
      <c r="T700" s="25" t="e">
        <f t="shared" si="467"/>
        <v>#N/A</v>
      </c>
      <c r="U700" s="25" t="e">
        <f t="shared" si="487"/>
        <v>#VALUE!</v>
      </c>
      <c r="V700" s="25" t="e">
        <f t="shared" si="488"/>
        <v>#VALUE!</v>
      </c>
      <c r="W700" s="25" t="e">
        <f t="shared" si="489"/>
        <v>#VALUE!</v>
      </c>
      <c r="X700" s="26"/>
      <c r="Y700" s="85" t="e">
        <f t="shared" si="468"/>
        <v>#N/A</v>
      </c>
      <c r="Z700" s="85" t="e">
        <f t="shared" si="469"/>
        <v>#N/A</v>
      </c>
      <c r="AA700" s="85" t="e">
        <f t="shared" si="470"/>
        <v>#N/A</v>
      </c>
      <c r="AB700" s="85" t="e">
        <f t="shared" si="471"/>
        <v>#N/A</v>
      </c>
      <c r="AC700" s="85" t="e">
        <f t="shared" si="472"/>
        <v>#N/A</v>
      </c>
      <c r="AD700" s="85" t="e">
        <f t="shared" si="473"/>
        <v>#N/A</v>
      </c>
      <c r="AE700" s="85" t="e">
        <f t="shared" si="474"/>
        <v>#N/A</v>
      </c>
      <c r="AF700" s="85" t="e">
        <f t="shared" si="475"/>
        <v>#N/A</v>
      </c>
      <c r="AG700" s="85" t="e">
        <f t="shared" si="476"/>
        <v>#N/A</v>
      </c>
      <c r="AH700" s="85" t="e">
        <f t="shared" si="477"/>
        <v>#N/A</v>
      </c>
      <c r="AI700" s="85" t="e">
        <f t="shared" si="478"/>
        <v>#N/A</v>
      </c>
      <c r="AJ700" s="85" t="e">
        <f t="shared" si="479"/>
        <v>#N/A</v>
      </c>
      <c r="AK700" s="85" t="e">
        <f t="shared" si="490"/>
        <v>#VALUE!</v>
      </c>
      <c r="AL700" s="85" t="e">
        <f t="shared" si="491"/>
        <v>#VALUE!</v>
      </c>
      <c r="AM700" s="85" t="e">
        <f t="shared" si="492"/>
        <v>#VALUE!</v>
      </c>
      <c r="AN700" s="85" t="e">
        <f t="shared" si="493"/>
        <v>#N/A</v>
      </c>
      <c r="AO700" s="85" t="e">
        <f t="shared" si="480"/>
        <v>#N/A</v>
      </c>
      <c r="AP700" s="85" t="e">
        <f t="shared" si="481"/>
        <v>#N/A</v>
      </c>
      <c r="AQ700" s="85" t="e">
        <f t="shared" si="482"/>
        <v>#N/A</v>
      </c>
      <c r="AR700" s="85" t="e">
        <f t="shared" si="483"/>
        <v>#N/A</v>
      </c>
      <c r="AS700" s="85" t="e">
        <f t="shared" si="484"/>
        <v>#N/A</v>
      </c>
      <c r="AT700" s="85" t="e">
        <f t="shared" si="485"/>
        <v>#N/A</v>
      </c>
      <c r="AU700" s="85" t="e">
        <f t="shared" si="494"/>
        <v>#VALUE!</v>
      </c>
      <c r="AV700" s="85" t="e">
        <f t="shared" si="495"/>
        <v>#VALUE!</v>
      </c>
      <c r="AW700" s="85" t="e">
        <f t="shared" si="496"/>
        <v>#VALUE!</v>
      </c>
      <c r="AX700" s="25" t="e">
        <f t="shared" si="497"/>
        <v>#VALUE!</v>
      </c>
      <c r="AY700" s="25">
        <f t="shared" si="458"/>
        <v>1.0169999999999999</v>
      </c>
      <c r="AZ700" s="55" t="e">
        <f t="shared" si="498"/>
        <v>#DIV/0!</v>
      </c>
    </row>
    <row r="701" spans="3:52">
      <c r="C701" s="4"/>
      <c r="D701" s="4"/>
      <c r="E701" s="4"/>
      <c r="F701" s="4"/>
      <c r="G701" s="55">
        <f t="shared" si="459"/>
        <v>-1.1208741258741391E-2</v>
      </c>
      <c r="H701" s="26"/>
      <c r="I701" s="25">
        <f>'Randament Mammo'!$I$18-4.5</f>
        <v>61.5</v>
      </c>
      <c r="J701" s="26"/>
      <c r="K701" s="25">
        <f t="shared" si="486"/>
        <v>0</v>
      </c>
      <c r="L701" s="25" t="e">
        <f>VLOOKUP(E701,'Tabele aux MGD'!B691:F701,IF(_CTF="Mo/Mo",2,IF(_CTF="Mo/Rh",3,IF(_CTF="Rh/Rh",4,5))),0)</f>
        <v>#N/A</v>
      </c>
      <c r="M701" s="25" t="e">
        <f t="shared" si="460"/>
        <v>#N/A</v>
      </c>
      <c r="N701" s="25" t="e">
        <f t="shared" si="461"/>
        <v>#N/A</v>
      </c>
      <c r="O701" s="25" t="e">
        <f t="shared" si="462"/>
        <v>#N/A</v>
      </c>
      <c r="P701" s="25" t="e">
        <f t="shared" si="463"/>
        <v>#N/A</v>
      </c>
      <c r="Q701" s="25" t="e">
        <f t="shared" si="464"/>
        <v>#N/A</v>
      </c>
      <c r="R701" s="25" t="e">
        <f t="shared" si="465"/>
        <v>#N/A</v>
      </c>
      <c r="S701" s="25" t="e">
        <f t="shared" si="466"/>
        <v>#N/A</v>
      </c>
      <c r="T701" s="25" t="e">
        <f t="shared" si="467"/>
        <v>#N/A</v>
      </c>
      <c r="U701" s="25" t="e">
        <f t="shared" si="487"/>
        <v>#VALUE!</v>
      </c>
      <c r="V701" s="25" t="e">
        <f t="shared" si="488"/>
        <v>#VALUE!</v>
      </c>
      <c r="W701" s="25" t="e">
        <f t="shared" si="489"/>
        <v>#VALUE!</v>
      </c>
      <c r="X701" s="26"/>
      <c r="Y701" s="85" t="e">
        <f t="shared" si="468"/>
        <v>#N/A</v>
      </c>
      <c r="Z701" s="85" t="e">
        <f t="shared" si="469"/>
        <v>#N/A</v>
      </c>
      <c r="AA701" s="85" t="e">
        <f t="shared" si="470"/>
        <v>#N/A</v>
      </c>
      <c r="AB701" s="85" t="e">
        <f t="shared" si="471"/>
        <v>#N/A</v>
      </c>
      <c r="AC701" s="85" t="e">
        <f t="shared" si="472"/>
        <v>#N/A</v>
      </c>
      <c r="AD701" s="85" t="e">
        <f t="shared" si="473"/>
        <v>#N/A</v>
      </c>
      <c r="AE701" s="85" t="e">
        <f t="shared" si="474"/>
        <v>#N/A</v>
      </c>
      <c r="AF701" s="85" t="e">
        <f t="shared" si="475"/>
        <v>#N/A</v>
      </c>
      <c r="AG701" s="85" t="e">
        <f t="shared" si="476"/>
        <v>#N/A</v>
      </c>
      <c r="AH701" s="85" t="e">
        <f t="shared" si="477"/>
        <v>#N/A</v>
      </c>
      <c r="AI701" s="85" t="e">
        <f t="shared" si="478"/>
        <v>#N/A</v>
      </c>
      <c r="AJ701" s="85" t="e">
        <f t="shared" si="479"/>
        <v>#N/A</v>
      </c>
      <c r="AK701" s="85" t="e">
        <f t="shared" si="490"/>
        <v>#VALUE!</v>
      </c>
      <c r="AL701" s="85" t="e">
        <f t="shared" si="491"/>
        <v>#VALUE!</v>
      </c>
      <c r="AM701" s="85" t="e">
        <f t="shared" si="492"/>
        <v>#VALUE!</v>
      </c>
      <c r="AN701" s="85" t="e">
        <f t="shared" si="493"/>
        <v>#N/A</v>
      </c>
      <c r="AO701" s="85" t="e">
        <f t="shared" si="480"/>
        <v>#N/A</v>
      </c>
      <c r="AP701" s="85" t="e">
        <f t="shared" si="481"/>
        <v>#N/A</v>
      </c>
      <c r="AQ701" s="85" t="e">
        <f t="shared" si="482"/>
        <v>#N/A</v>
      </c>
      <c r="AR701" s="85" t="e">
        <f t="shared" si="483"/>
        <v>#N/A</v>
      </c>
      <c r="AS701" s="85" t="e">
        <f t="shared" si="484"/>
        <v>#N/A</v>
      </c>
      <c r="AT701" s="85" t="e">
        <f t="shared" si="485"/>
        <v>#N/A</v>
      </c>
      <c r="AU701" s="85" t="e">
        <f t="shared" si="494"/>
        <v>#VALUE!</v>
      </c>
      <c r="AV701" s="85" t="e">
        <f t="shared" si="495"/>
        <v>#VALUE!</v>
      </c>
      <c r="AW701" s="85" t="e">
        <f t="shared" si="496"/>
        <v>#VALUE!</v>
      </c>
      <c r="AX701" s="25" t="e">
        <f t="shared" si="497"/>
        <v>#VALUE!</v>
      </c>
      <c r="AY701" s="25">
        <f t="shared" si="458"/>
        <v>1.0169999999999999</v>
      </c>
      <c r="AZ701" s="55" t="e">
        <f t="shared" si="498"/>
        <v>#DIV/0!</v>
      </c>
    </row>
    <row r="702" spans="3:52">
      <c r="C702" s="4"/>
      <c r="D702" s="4"/>
      <c r="E702" s="4"/>
      <c r="F702" s="4"/>
      <c r="G702" s="55">
        <f t="shared" si="459"/>
        <v>-1.1208741258741391E-2</v>
      </c>
      <c r="H702" s="26"/>
      <c r="I702" s="25">
        <f>'Randament Mammo'!$I$18-4.5</f>
        <v>61.5</v>
      </c>
      <c r="J702" s="26"/>
      <c r="K702" s="25">
        <f t="shared" si="486"/>
        <v>0</v>
      </c>
      <c r="L702" s="25" t="e">
        <f>VLOOKUP(E702,'Tabele aux MGD'!B692:F702,IF(_CTF="Mo/Mo",2,IF(_CTF="Mo/Rh",3,IF(_CTF="Rh/Rh",4,5))),0)</f>
        <v>#N/A</v>
      </c>
      <c r="M702" s="25" t="e">
        <f t="shared" si="460"/>
        <v>#N/A</v>
      </c>
      <c r="N702" s="25" t="e">
        <f t="shared" si="461"/>
        <v>#N/A</v>
      </c>
      <c r="O702" s="25" t="e">
        <f t="shared" si="462"/>
        <v>#N/A</v>
      </c>
      <c r="P702" s="25" t="e">
        <f t="shared" si="463"/>
        <v>#N/A</v>
      </c>
      <c r="Q702" s="25" t="e">
        <f t="shared" si="464"/>
        <v>#N/A</v>
      </c>
      <c r="R702" s="25" t="e">
        <f t="shared" si="465"/>
        <v>#N/A</v>
      </c>
      <c r="S702" s="25" t="e">
        <f t="shared" si="466"/>
        <v>#N/A</v>
      </c>
      <c r="T702" s="25" t="e">
        <f t="shared" si="467"/>
        <v>#N/A</v>
      </c>
      <c r="U702" s="25" t="e">
        <f t="shared" si="487"/>
        <v>#VALUE!</v>
      </c>
      <c r="V702" s="25" t="e">
        <f t="shared" si="488"/>
        <v>#VALUE!</v>
      </c>
      <c r="W702" s="25" t="e">
        <f t="shared" si="489"/>
        <v>#VALUE!</v>
      </c>
      <c r="X702" s="26"/>
      <c r="Y702" s="85" t="e">
        <f t="shared" si="468"/>
        <v>#N/A</v>
      </c>
      <c r="Z702" s="85" t="e">
        <f t="shared" si="469"/>
        <v>#N/A</v>
      </c>
      <c r="AA702" s="85" t="e">
        <f t="shared" si="470"/>
        <v>#N/A</v>
      </c>
      <c r="AB702" s="85" t="e">
        <f t="shared" si="471"/>
        <v>#N/A</v>
      </c>
      <c r="AC702" s="85" t="e">
        <f t="shared" si="472"/>
        <v>#N/A</v>
      </c>
      <c r="AD702" s="85" t="e">
        <f t="shared" si="473"/>
        <v>#N/A</v>
      </c>
      <c r="AE702" s="85" t="e">
        <f t="shared" si="474"/>
        <v>#N/A</v>
      </c>
      <c r="AF702" s="85" t="e">
        <f t="shared" si="475"/>
        <v>#N/A</v>
      </c>
      <c r="AG702" s="85" t="e">
        <f t="shared" si="476"/>
        <v>#N/A</v>
      </c>
      <c r="AH702" s="85" t="e">
        <f t="shared" si="477"/>
        <v>#N/A</v>
      </c>
      <c r="AI702" s="85" t="e">
        <f t="shared" si="478"/>
        <v>#N/A</v>
      </c>
      <c r="AJ702" s="85" t="e">
        <f t="shared" si="479"/>
        <v>#N/A</v>
      </c>
      <c r="AK702" s="85" t="e">
        <f t="shared" si="490"/>
        <v>#VALUE!</v>
      </c>
      <c r="AL702" s="85" t="e">
        <f t="shared" si="491"/>
        <v>#VALUE!</v>
      </c>
      <c r="AM702" s="85" t="e">
        <f t="shared" si="492"/>
        <v>#VALUE!</v>
      </c>
      <c r="AN702" s="85" t="e">
        <f t="shared" si="493"/>
        <v>#N/A</v>
      </c>
      <c r="AO702" s="85" t="e">
        <f t="shared" si="480"/>
        <v>#N/A</v>
      </c>
      <c r="AP702" s="85" t="e">
        <f t="shared" si="481"/>
        <v>#N/A</v>
      </c>
      <c r="AQ702" s="85" t="e">
        <f t="shared" si="482"/>
        <v>#N/A</v>
      </c>
      <c r="AR702" s="85" t="e">
        <f t="shared" si="483"/>
        <v>#N/A</v>
      </c>
      <c r="AS702" s="85" t="e">
        <f t="shared" si="484"/>
        <v>#N/A</v>
      </c>
      <c r="AT702" s="85" t="e">
        <f t="shared" si="485"/>
        <v>#N/A</v>
      </c>
      <c r="AU702" s="85" t="e">
        <f t="shared" si="494"/>
        <v>#VALUE!</v>
      </c>
      <c r="AV702" s="85" t="e">
        <f t="shared" si="495"/>
        <v>#VALUE!</v>
      </c>
      <c r="AW702" s="85" t="e">
        <f t="shared" si="496"/>
        <v>#VALUE!</v>
      </c>
      <c r="AX702" s="25" t="e">
        <f t="shared" si="497"/>
        <v>#VALUE!</v>
      </c>
      <c r="AY702" s="25">
        <f t="shared" si="458"/>
        <v>1.0169999999999999</v>
      </c>
      <c r="AZ702" s="55" t="e">
        <f t="shared" si="498"/>
        <v>#DIV/0!</v>
      </c>
    </row>
    <row r="703" spans="3:52">
      <c r="C703" s="4"/>
      <c r="D703" s="4"/>
      <c r="E703" s="4"/>
      <c r="F703" s="4"/>
      <c r="G703" s="55">
        <f t="shared" si="459"/>
        <v>-1.1208741258741391E-2</v>
      </c>
      <c r="H703" s="26"/>
      <c r="I703" s="25">
        <f>'Randament Mammo'!$I$18-4.5</f>
        <v>61.5</v>
      </c>
      <c r="J703" s="26"/>
      <c r="K703" s="25">
        <f t="shared" si="486"/>
        <v>0</v>
      </c>
      <c r="L703" s="25" t="e">
        <f>VLOOKUP(E703,'Tabele aux MGD'!B693:F703,IF(_CTF="Mo/Mo",2,IF(_CTF="Mo/Rh",3,IF(_CTF="Rh/Rh",4,5))),0)</f>
        <v>#N/A</v>
      </c>
      <c r="M703" s="25" t="e">
        <f t="shared" si="460"/>
        <v>#N/A</v>
      </c>
      <c r="N703" s="25" t="e">
        <f t="shared" si="461"/>
        <v>#N/A</v>
      </c>
      <c r="O703" s="25" t="e">
        <f t="shared" si="462"/>
        <v>#N/A</v>
      </c>
      <c r="P703" s="25" t="e">
        <f t="shared" si="463"/>
        <v>#N/A</v>
      </c>
      <c r="Q703" s="25" t="e">
        <f t="shared" si="464"/>
        <v>#N/A</v>
      </c>
      <c r="R703" s="25" t="e">
        <f t="shared" si="465"/>
        <v>#N/A</v>
      </c>
      <c r="S703" s="25" t="e">
        <f t="shared" si="466"/>
        <v>#N/A</v>
      </c>
      <c r="T703" s="25" t="e">
        <f t="shared" si="467"/>
        <v>#N/A</v>
      </c>
      <c r="U703" s="25" t="e">
        <f t="shared" si="487"/>
        <v>#VALUE!</v>
      </c>
      <c r="V703" s="25" t="e">
        <f t="shared" si="488"/>
        <v>#VALUE!</v>
      </c>
      <c r="W703" s="25" t="e">
        <f t="shared" si="489"/>
        <v>#VALUE!</v>
      </c>
      <c r="X703" s="26"/>
      <c r="Y703" s="85" t="e">
        <f t="shared" si="468"/>
        <v>#N/A</v>
      </c>
      <c r="Z703" s="85" t="e">
        <f t="shared" si="469"/>
        <v>#N/A</v>
      </c>
      <c r="AA703" s="85" t="e">
        <f t="shared" si="470"/>
        <v>#N/A</v>
      </c>
      <c r="AB703" s="85" t="e">
        <f t="shared" si="471"/>
        <v>#N/A</v>
      </c>
      <c r="AC703" s="85" t="e">
        <f t="shared" si="472"/>
        <v>#N/A</v>
      </c>
      <c r="AD703" s="85" t="e">
        <f t="shared" si="473"/>
        <v>#N/A</v>
      </c>
      <c r="AE703" s="85" t="e">
        <f t="shared" si="474"/>
        <v>#N/A</v>
      </c>
      <c r="AF703" s="85" t="e">
        <f t="shared" si="475"/>
        <v>#N/A</v>
      </c>
      <c r="AG703" s="85" t="e">
        <f t="shared" si="476"/>
        <v>#N/A</v>
      </c>
      <c r="AH703" s="85" t="e">
        <f t="shared" si="477"/>
        <v>#N/A</v>
      </c>
      <c r="AI703" s="85" t="e">
        <f t="shared" si="478"/>
        <v>#N/A</v>
      </c>
      <c r="AJ703" s="85" t="e">
        <f t="shared" si="479"/>
        <v>#N/A</v>
      </c>
      <c r="AK703" s="85" t="e">
        <f t="shared" si="490"/>
        <v>#VALUE!</v>
      </c>
      <c r="AL703" s="85" t="e">
        <f t="shared" si="491"/>
        <v>#VALUE!</v>
      </c>
      <c r="AM703" s="85" t="e">
        <f t="shared" si="492"/>
        <v>#VALUE!</v>
      </c>
      <c r="AN703" s="85" t="e">
        <f t="shared" si="493"/>
        <v>#N/A</v>
      </c>
      <c r="AO703" s="85" t="e">
        <f t="shared" si="480"/>
        <v>#N/A</v>
      </c>
      <c r="AP703" s="85" t="e">
        <f t="shared" si="481"/>
        <v>#N/A</v>
      </c>
      <c r="AQ703" s="85" t="e">
        <f t="shared" si="482"/>
        <v>#N/A</v>
      </c>
      <c r="AR703" s="85" t="e">
        <f t="shared" si="483"/>
        <v>#N/A</v>
      </c>
      <c r="AS703" s="85" t="e">
        <f t="shared" si="484"/>
        <v>#N/A</v>
      </c>
      <c r="AT703" s="85" t="e">
        <f t="shared" si="485"/>
        <v>#N/A</v>
      </c>
      <c r="AU703" s="85" t="e">
        <f t="shared" si="494"/>
        <v>#VALUE!</v>
      </c>
      <c r="AV703" s="85" t="e">
        <f t="shared" si="495"/>
        <v>#VALUE!</v>
      </c>
      <c r="AW703" s="85" t="e">
        <f t="shared" si="496"/>
        <v>#VALUE!</v>
      </c>
      <c r="AX703" s="25" t="e">
        <f t="shared" si="497"/>
        <v>#VALUE!</v>
      </c>
      <c r="AY703" s="25">
        <f t="shared" si="458"/>
        <v>1.0169999999999999</v>
      </c>
      <c r="AZ703" s="55" t="e">
        <f t="shared" si="498"/>
        <v>#DIV/0!</v>
      </c>
    </row>
    <row r="704" spans="3:52">
      <c r="C704" s="4"/>
      <c r="D704" s="4"/>
      <c r="E704" s="4"/>
      <c r="F704" s="4"/>
      <c r="G704" s="55">
        <f t="shared" si="459"/>
        <v>-1.1208741258741391E-2</v>
      </c>
      <c r="H704" s="26"/>
      <c r="I704" s="25">
        <f>'Randament Mammo'!$I$18-4.5</f>
        <v>61.5</v>
      </c>
      <c r="J704" s="26"/>
      <c r="K704" s="25">
        <f t="shared" si="486"/>
        <v>0</v>
      </c>
      <c r="L704" s="25" t="e">
        <f>VLOOKUP(E704,'Tabele aux MGD'!B694:F704,IF(_CTF="Mo/Mo",2,IF(_CTF="Mo/Rh",3,IF(_CTF="Rh/Rh",4,5))),0)</f>
        <v>#N/A</v>
      </c>
      <c r="M704" s="25" t="e">
        <f t="shared" si="460"/>
        <v>#N/A</v>
      </c>
      <c r="N704" s="25" t="e">
        <f t="shared" si="461"/>
        <v>#N/A</v>
      </c>
      <c r="O704" s="25" t="e">
        <f t="shared" si="462"/>
        <v>#N/A</v>
      </c>
      <c r="P704" s="25" t="e">
        <f t="shared" si="463"/>
        <v>#N/A</v>
      </c>
      <c r="Q704" s="25" t="e">
        <f t="shared" si="464"/>
        <v>#N/A</v>
      </c>
      <c r="R704" s="25" t="e">
        <f t="shared" si="465"/>
        <v>#N/A</v>
      </c>
      <c r="S704" s="25" t="e">
        <f t="shared" si="466"/>
        <v>#N/A</v>
      </c>
      <c r="T704" s="25" t="e">
        <f t="shared" si="467"/>
        <v>#N/A</v>
      </c>
      <c r="U704" s="25" t="e">
        <f t="shared" si="487"/>
        <v>#VALUE!</v>
      </c>
      <c r="V704" s="25" t="e">
        <f t="shared" si="488"/>
        <v>#VALUE!</v>
      </c>
      <c r="W704" s="25" t="e">
        <f t="shared" si="489"/>
        <v>#VALUE!</v>
      </c>
      <c r="X704" s="26"/>
      <c r="Y704" s="85" t="e">
        <f t="shared" si="468"/>
        <v>#N/A</v>
      </c>
      <c r="Z704" s="85" t="e">
        <f t="shared" si="469"/>
        <v>#N/A</v>
      </c>
      <c r="AA704" s="85" t="e">
        <f t="shared" si="470"/>
        <v>#N/A</v>
      </c>
      <c r="AB704" s="85" t="e">
        <f t="shared" si="471"/>
        <v>#N/A</v>
      </c>
      <c r="AC704" s="85" t="e">
        <f t="shared" si="472"/>
        <v>#N/A</v>
      </c>
      <c r="AD704" s="85" t="e">
        <f t="shared" si="473"/>
        <v>#N/A</v>
      </c>
      <c r="AE704" s="85" t="e">
        <f t="shared" si="474"/>
        <v>#N/A</v>
      </c>
      <c r="AF704" s="85" t="e">
        <f t="shared" si="475"/>
        <v>#N/A</v>
      </c>
      <c r="AG704" s="85" t="e">
        <f t="shared" si="476"/>
        <v>#N/A</v>
      </c>
      <c r="AH704" s="85" t="e">
        <f t="shared" si="477"/>
        <v>#N/A</v>
      </c>
      <c r="AI704" s="85" t="e">
        <f t="shared" si="478"/>
        <v>#N/A</v>
      </c>
      <c r="AJ704" s="85" t="e">
        <f t="shared" si="479"/>
        <v>#N/A</v>
      </c>
      <c r="AK704" s="85" t="e">
        <f t="shared" si="490"/>
        <v>#VALUE!</v>
      </c>
      <c r="AL704" s="85" t="e">
        <f t="shared" si="491"/>
        <v>#VALUE!</v>
      </c>
      <c r="AM704" s="85" t="e">
        <f t="shared" si="492"/>
        <v>#VALUE!</v>
      </c>
      <c r="AN704" s="85" t="e">
        <f t="shared" si="493"/>
        <v>#N/A</v>
      </c>
      <c r="AO704" s="85" t="e">
        <f t="shared" si="480"/>
        <v>#N/A</v>
      </c>
      <c r="AP704" s="85" t="e">
        <f t="shared" si="481"/>
        <v>#N/A</v>
      </c>
      <c r="AQ704" s="85" t="e">
        <f t="shared" si="482"/>
        <v>#N/A</v>
      </c>
      <c r="AR704" s="85" t="e">
        <f t="shared" si="483"/>
        <v>#N/A</v>
      </c>
      <c r="AS704" s="85" t="e">
        <f t="shared" si="484"/>
        <v>#N/A</v>
      </c>
      <c r="AT704" s="85" t="e">
        <f t="shared" si="485"/>
        <v>#N/A</v>
      </c>
      <c r="AU704" s="85" t="e">
        <f t="shared" si="494"/>
        <v>#VALUE!</v>
      </c>
      <c r="AV704" s="85" t="e">
        <f t="shared" si="495"/>
        <v>#VALUE!</v>
      </c>
      <c r="AW704" s="85" t="e">
        <f t="shared" si="496"/>
        <v>#VALUE!</v>
      </c>
      <c r="AX704" s="25" t="e">
        <f t="shared" si="497"/>
        <v>#VALUE!</v>
      </c>
      <c r="AY704" s="25">
        <f t="shared" si="458"/>
        <v>1.0169999999999999</v>
      </c>
      <c r="AZ704" s="55" t="e">
        <f t="shared" si="498"/>
        <v>#DIV/0!</v>
      </c>
    </row>
    <row r="705" spans="3:52">
      <c r="C705" s="4"/>
      <c r="D705" s="4"/>
      <c r="E705" s="4"/>
      <c r="F705" s="4"/>
      <c r="G705" s="55">
        <f t="shared" si="459"/>
        <v>-1.1208741258741391E-2</v>
      </c>
      <c r="H705" s="26"/>
      <c r="I705" s="25">
        <f>'Randament Mammo'!$I$18-4.5</f>
        <v>61.5</v>
      </c>
      <c r="J705" s="26"/>
      <c r="K705" s="25">
        <f t="shared" si="486"/>
        <v>0</v>
      </c>
      <c r="L705" s="25" t="e">
        <f>VLOOKUP(E705,'Tabele aux MGD'!B695:F705,IF(_CTF="Mo/Mo",2,IF(_CTF="Mo/Rh",3,IF(_CTF="Rh/Rh",4,5))),0)</f>
        <v>#N/A</v>
      </c>
      <c r="M705" s="25" t="e">
        <f t="shared" si="460"/>
        <v>#N/A</v>
      </c>
      <c r="N705" s="25" t="e">
        <f t="shared" si="461"/>
        <v>#N/A</v>
      </c>
      <c r="O705" s="25" t="e">
        <f t="shared" si="462"/>
        <v>#N/A</v>
      </c>
      <c r="P705" s="25" t="e">
        <f t="shared" si="463"/>
        <v>#N/A</v>
      </c>
      <c r="Q705" s="25" t="e">
        <f t="shared" si="464"/>
        <v>#N/A</v>
      </c>
      <c r="R705" s="25" t="e">
        <f t="shared" si="465"/>
        <v>#N/A</v>
      </c>
      <c r="S705" s="25" t="e">
        <f t="shared" si="466"/>
        <v>#N/A</v>
      </c>
      <c r="T705" s="25" t="e">
        <f t="shared" si="467"/>
        <v>#N/A</v>
      </c>
      <c r="U705" s="25" t="e">
        <f t="shared" si="487"/>
        <v>#VALUE!</v>
      </c>
      <c r="V705" s="25" t="e">
        <f t="shared" si="488"/>
        <v>#VALUE!</v>
      </c>
      <c r="W705" s="25" t="e">
        <f t="shared" si="489"/>
        <v>#VALUE!</v>
      </c>
      <c r="X705" s="26"/>
      <c r="Y705" s="85" t="e">
        <f t="shared" si="468"/>
        <v>#N/A</v>
      </c>
      <c r="Z705" s="85" t="e">
        <f t="shared" si="469"/>
        <v>#N/A</v>
      </c>
      <c r="AA705" s="85" t="e">
        <f t="shared" si="470"/>
        <v>#N/A</v>
      </c>
      <c r="AB705" s="85" t="e">
        <f t="shared" si="471"/>
        <v>#N/A</v>
      </c>
      <c r="AC705" s="85" t="e">
        <f t="shared" si="472"/>
        <v>#N/A</v>
      </c>
      <c r="AD705" s="85" t="e">
        <f t="shared" si="473"/>
        <v>#N/A</v>
      </c>
      <c r="AE705" s="85" t="e">
        <f t="shared" si="474"/>
        <v>#N/A</v>
      </c>
      <c r="AF705" s="85" t="e">
        <f t="shared" si="475"/>
        <v>#N/A</v>
      </c>
      <c r="AG705" s="85" t="e">
        <f t="shared" si="476"/>
        <v>#N/A</v>
      </c>
      <c r="AH705" s="85" t="e">
        <f t="shared" si="477"/>
        <v>#N/A</v>
      </c>
      <c r="AI705" s="85" t="e">
        <f t="shared" si="478"/>
        <v>#N/A</v>
      </c>
      <c r="AJ705" s="85" t="e">
        <f t="shared" si="479"/>
        <v>#N/A</v>
      </c>
      <c r="AK705" s="85" t="e">
        <f t="shared" si="490"/>
        <v>#VALUE!</v>
      </c>
      <c r="AL705" s="85" t="e">
        <f t="shared" si="491"/>
        <v>#VALUE!</v>
      </c>
      <c r="AM705" s="85" t="e">
        <f t="shared" si="492"/>
        <v>#VALUE!</v>
      </c>
      <c r="AN705" s="85" t="e">
        <f t="shared" si="493"/>
        <v>#N/A</v>
      </c>
      <c r="AO705" s="85" t="e">
        <f t="shared" si="480"/>
        <v>#N/A</v>
      </c>
      <c r="AP705" s="85" t="e">
        <f t="shared" si="481"/>
        <v>#N/A</v>
      </c>
      <c r="AQ705" s="85" t="e">
        <f t="shared" si="482"/>
        <v>#N/A</v>
      </c>
      <c r="AR705" s="85" t="e">
        <f t="shared" si="483"/>
        <v>#N/A</v>
      </c>
      <c r="AS705" s="85" t="e">
        <f t="shared" si="484"/>
        <v>#N/A</v>
      </c>
      <c r="AT705" s="85" t="e">
        <f t="shared" si="485"/>
        <v>#N/A</v>
      </c>
      <c r="AU705" s="85" t="e">
        <f t="shared" si="494"/>
        <v>#VALUE!</v>
      </c>
      <c r="AV705" s="85" t="e">
        <f t="shared" si="495"/>
        <v>#VALUE!</v>
      </c>
      <c r="AW705" s="85" t="e">
        <f t="shared" si="496"/>
        <v>#VALUE!</v>
      </c>
      <c r="AX705" s="25" t="e">
        <f t="shared" si="497"/>
        <v>#VALUE!</v>
      </c>
      <c r="AY705" s="25">
        <f t="shared" si="458"/>
        <v>1.0169999999999999</v>
      </c>
      <c r="AZ705" s="55" t="e">
        <f t="shared" si="498"/>
        <v>#DIV/0!</v>
      </c>
    </row>
    <row r="706" spans="3:52">
      <c r="C706" s="4"/>
      <c r="D706" s="4"/>
      <c r="E706" s="4"/>
      <c r="F706" s="4"/>
      <c r="G706" s="55">
        <f t="shared" si="459"/>
        <v>-1.1208741258741391E-2</v>
      </c>
      <c r="H706" s="26"/>
      <c r="I706" s="25">
        <f>'Randament Mammo'!$I$18-4.5</f>
        <v>61.5</v>
      </c>
      <c r="J706" s="26"/>
      <c r="K706" s="25">
        <f t="shared" si="486"/>
        <v>0</v>
      </c>
      <c r="L706" s="25" t="e">
        <f>VLOOKUP(E706,'Tabele aux MGD'!B696:F706,IF(_CTF="Mo/Mo",2,IF(_CTF="Mo/Rh",3,IF(_CTF="Rh/Rh",4,5))),0)</f>
        <v>#N/A</v>
      </c>
      <c r="M706" s="25" t="e">
        <f t="shared" si="460"/>
        <v>#N/A</v>
      </c>
      <c r="N706" s="25" t="e">
        <f t="shared" si="461"/>
        <v>#N/A</v>
      </c>
      <c r="O706" s="25" t="e">
        <f t="shared" si="462"/>
        <v>#N/A</v>
      </c>
      <c r="P706" s="25" t="e">
        <f t="shared" si="463"/>
        <v>#N/A</v>
      </c>
      <c r="Q706" s="25" t="e">
        <f t="shared" si="464"/>
        <v>#N/A</v>
      </c>
      <c r="R706" s="25" t="e">
        <f t="shared" si="465"/>
        <v>#N/A</v>
      </c>
      <c r="S706" s="25" t="e">
        <f t="shared" si="466"/>
        <v>#N/A</v>
      </c>
      <c r="T706" s="25" t="e">
        <f t="shared" si="467"/>
        <v>#N/A</v>
      </c>
      <c r="U706" s="25" t="e">
        <f t="shared" si="487"/>
        <v>#VALUE!</v>
      </c>
      <c r="V706" s="25" t="e">
        <f t="shared" si="488"/>
        <v>#VALUE!</v>
      </c>
      <c r="W706" s="25" t="e">
        <f t="shared" si="489"/>
        <v>#VALUE!</v>
      </c>
      <c r="X706" s="26"/>
      <c r="Y706" s="85" t="e">
        <f t="shared" si="468"/>
        <v>#N/A</v>
      </c>
      <c r="Z706" s="85" t="e">
        <f t="shared" si="469"/>
        <v>#N/A</v>
      </c>
      <c r="AA706" s="85" t="e">
        <f t="shared" si="470"/>
        <v>#N/A</v>
      </c>
      <c r="AB706" s="85" t="e">
        <f t="shared" si="471"/>
        <v>#N/A</v>
      </c>
      <c r="AC706" s="85" t="e">
        <f t="shared" si="472"/>
        <v>#N/A</v>
      </c>
      <c r="AD706" s="85" t="e">
        <f t="shared" si="473"/>
        <v>#N/A</v>
      </c>
      <c r="AE706" s="85" t="e">
        <f t="shared" si="474"/>
        <v>#N/A</v>
      </c>
      <c r="AF706" s="85" t="e">
        <f t="shared" si="475"/>
        <v>#N/A</v>
      </c>
      <c r="AG706" s="85" t="e">
        <f t="shared" si="476"/>
        <v>#N/A</v>
      </c>
      <c r="AH706" s="85" t="e">
        <f t="shared" si="477"/>
        <v>#N/A</v>
      </c>
      <c r="AI706" s="85" t="e">
        <f t="shared" si="478"/>
        <v>#N/A</v>
      </c>
      <c r="AJ706" s="85" t="e">
        <f t="shared" si="479"/>
        <v>#N/A</v>
      </c>
      <c r="AK706" s="85" t="e">
        <f t="shared" si="490"/>
        <v>#VALUE!</v>
      </c>
      <c r="AL706" s="85" t="e">
        <f t="shared" si="491"/>
        <v>#VALUE!</v>
      </c>
      <c r="AM706" s="85" t="e">
        <f t="shared" si="492"/>
        <v>#VALUE!</v>
      </c>
      <c r="AN706" s="85" t="e">
        <f t="shared" si="493"/>
        <v>#N/A</v>
      </c>
      <c r="AO706" s="85" t="e">
        <f t="shared" si="480"/>
        <v>#N/A</v>
      </c>
      <c r="AP706" s="85" t="e">
        <f t="shared" si="481"/>
        <v>#N/A</v>
      </c>
      <c r="AQ706" s="85" t="e">
        <f t="shared" si="482"/>
        <v>#N/A</v>
      </c>
      <c r="AR706" s="85" t="e">
        <f t="shared" si="483"/>
        <v>#N/A</v>
      </c>
      <c r="AS706" s="85" t="e">
        <f t="shared" si="484"/>
        <v>#N/A</v>
      </c>
      <c r="AT706" s="85" t="e">
        <f t="shared" si="485"/>
        <v>#N/A</v>
      </c>
      <c r="AU706" s="85" t="e">
        <f t="shared" si="494"/>
        <v>#VALUE!</v>
      </c>
      <c r="AV706" s="85" t="e">
        <f t="shared" si="495"/>
        <v>#VALUE!</v>
      </c>
      <c r="AW706" s="85" t="e">
        <f t="shared" si="496"/>
        <v>#VALUE!</v>
      </c>
      <c r="AX706" s="25" t="e">
        <f t="shared" si="497"/>
        <v>#VALUE!</v>
      </c>
      <c r="AY706" s="25">
        <f t="shared" si="458"/>
        <v>1.0169999999999999</v>
      </c>
      <c r="AZ706" s="55" t="e">
        <f t="shared" si="498"/>
        <v>#DIV/0!</v>
      </c>
    </row>
    <row r="707" spans="3:52">
      <c r="C707" s="4"/>
      <c r="D707" s="4"/>
      <c r="E707" s="4"/>
      <c r="F707" s="4"/>
      <c r="G707" s="55">
        <f t="shared" si="459"/>
        <v>-1.1208741258741391E-2</v>
      </c>
      <c r="H707" s="26"/>
      <c r="I707" s="25">
        <f>'Randament Mammo'!$I$18-4.5</f>
        <v>61.5</v>
      </c>
      <c r="J707" s="26"/>
      <c r="K707" s="25">
        <f t="shared" si="486"/>
        <v>0</v>
      </c>
      <c r="L707" s="25" t="e">
        <f>VLOOKUP(E707,'Tabele aux MGD'!B697:F707,IF(_CTF="Mo/Mo",2,IF(_CTF="Mo/Rh",3,IF(_CTF="Rh/Rh",4,5))),0)</f>
        <v>#N/A</v>
      </c>
      <c r="M707" s="25" t="e">
        <f t="shared" si="460"/>
        <v>#N/A</v>
      </c>
      <c r="N707" s="25" t="e">
        <f t="shared" si="461"/>
        <v>#N/A</v>
      </c>
      <c r="O707" s="25" t="e">
        <f t="shared" si="462"/>
        <v>#N/A</v>
      </c>
      <c r="P707" s="25" t="e">
        <f t="shared" si="463"/>
        <v>#N/A</v>
      </c>
      <c r="Q707" s="25" t="e">
        <f t="shared" si="464"/>
        <v>#N/A</v>
      </c>
      <c r="R707" s="25" t="e">
        <f t="shared" si="465"/>
        <v>#N/A</v>
      </c>
      <c r="S707" s="25" t="e">
        <f t="shared" si="466"/>
        <v>#N/A</v>
      </c>
      <c r="T707" s="25" t="e">
        <f t="shared" si="467"/>
        <v>#N/A</v>
      </c>
      <c r="U707" s="25" t="e">
        <f t="shared" si="487"/>
        <v>#VALUE!</v>
      </c>
      <c r="V707" s="25" t="e">
        <f t="shared" si="488"/>
        <v>#VALUE!</v>
      </c>
      <c r="W707" s="25" t="e">
        <f t="shared" si="489"/>
        <v>#VALUE!</v>
      </c>
      <c r="X707" s="26"/>
      <c r="Y707" s="85" t="e">
        <f t="shared" si="468"/>
        <v>#N/A</v>
      </c>
      <c r="Z707" s="85" t="e">
        <f t="shared" si="469"/>
        <v>#N/A</v>
      </c>
      <c r="AA707" s="85" t="e">
        <f t="shared" si="470"/>
        <v>#N/A</v>
      </c>
      <c r="AB707" s="85" t="e">
        <f t="shared" si="471"/>
        <v>#N/A</v>
      </c>
      <c r="AC707" s="85" t="e">
        <f t="shared" si="472"/>
        <v>#N/A</v>
      </c>
      <c r="AD707" s="85" t="e">
        <f t="shared" si="473"/>
        <v>#N/A</v>
      </c>
      <c r="AE707" s="85" t="e">
        <f t="shared" si="474"/>
        <v>#N/A</v>
      </c>
      <c r="AF707" s="85" t="e">
        <f t="shared" si="475"/>
        <v>#N/A</v>
      </c>
      <c r="AG707" s="85" t="e">
        <f t="shared" si="476"/>
        <v>#N/A</v>
      </c>
      <c r="AH707" s="85" t="e">
        <f t="shared" si="477"/>
        <v>#N/A</v>
      </c>
      <c r="AI707" s="85" t="e">
        <f t="shared" si="478"/>
        <v>#N/A</v>
      </c>
      <c r="AJ707" s="85" t="e">
        <f t="shared" si="479"/>
        <v>#N/A</v>
      </c>
      <c r="AK707" s="85" t="e">
        <f t="shared" si="490"/>
        <v>#VALUE!</v>
      </c>
      <c r="AL707" s="85" t="e">
        <f t="shared" si="491"/>
        <v>#VALUE!</v>
      </c>
      <c r="AM707" s="85" t="e">
        <f t="shared" si="492"/>
        <v>#VALUE!</v>
      </c>
      <c r="AN707" s="85" t="e">
        <f t="shared" si="493"/>
        <v>#N/A</v>
      </c>
      <c r="AO707" s="85" t="e">
        <f t="shared" si="480"/>
        <v>#N/A</v>
      </c>
      <c r="AP707" s="85" t="e">
        <f t="shared" si="481"/>
        <v>#N/A</v>
      </c>
      <c r="AQ707" s="85" t="e">
        <f t="shared" si="482"/>
        <v>#N/A</v>
      </c>
      <c r="AR707" s="85" t="e">
        <f t="shared" si="483"/>
        <v>#N/A</v>
      </c>
      <c r="AS707" s="85" t="e">
        <f t="shared" si="484"/>
        <v>#N/A</v>
      </c>
      <c r="AT707" s="85" t="e">
        <f t="shared" si="485"/>
        <v>#N/A</v>
      </c>
      <c r="AU707" s="85" t="e">
        <f t="shared" si="494"/>
        <v>#VALUE!</v>
      </c>
      <c r="AV707" s="85" t="e">
        <f t="shared" si="495"/>
        <v>#VALUE!</v>
      </c>
      <c r="AW707" s="85" t="e">
        <f t="shared" si="496"/>
        <v>#VALUE!</v>
      </c>
      <c r="AX707" s="25" t="e">
        <f t="shared" si="497"/>
        <v>#VALUE!</v>
      </c>
      <c r="AY707" s="25">
        <f t="shared" si="458"/>
        <v>1.0169999999999999</v>
      </c>
      <c r="AZ707" s="55" t="e">
        <f t="shared" si="498"/>
        <v>#DIV/0!</v>
      </c>
    </row>
    <row r="708" spans="3:52">
      <c r="C708" s="4"/>
      <c r="D708" s="4"/>
      <c r="E708" s="4"/>
      <c r="F708" s="4"/>
      <c r="G708" s="55">
        <f t="shared" si="459"/>
        <v>-1.1208741258741391E-2</v>
      </c>
      <c r="H708" s="26"/>
      <c r="I708" s="25">
        <f>'Randament Mammo'!$I$18-4.5</f>
        <v>61.5</v>
      </c>
      <c r="J708" s="26"/>
      <c r="K708" s="25">
        <f t="shared" si="486"/>
        <v>0</v>
      </c>
      <c r="L708" s="25" t="e">
        <f>VLOOKUP(E708,'Tabele aux MGD'!B698:F708,IF(_CTF="Mo/Mo",2,IF(_CTF="Mo/Rh",3,IF(_CTF="Rh/Rh",4,5))),0)</f>
        <v>#N/A</v>
      </c>
      <c r="M708" s="25" t="e">
        <f t="shared" si="460"/>
        <v>#N/A</v>
      </c>
      <c r="N708" s="25" t="e">
        <f t="shared" si="461"/>
        <v>#N/A</v>
      </c>
      <c r="O708" s="25" t="e">
        <f t="shared" si="462"/>
        <v>#N/A</v>
      </c>
      <c r="P708" s="25" t="e">
        <f t="shared" si="463"/>
        <v>#N/A</v>
      </c>
      <c r="Q708" s="25" t="e">
        <f t="shared" si="464"/>
        <v>#N/A</v>
      </c>
      <c r="R708" s="25" t="e">
        <f t="shared" si="465"/>
        <v>#N/A</v>
      </c>
      <c r="S708" s="25" t="e">
        <f t="shared" si="466"/>
        <v>#N/A</v>
      </c>
      <c r="T708" s="25" t="e">
        <f t="shared" si="467"/>
        <v>#N/A</v>
      </c>
      <c r="U708" s="25" t="e">
        <f t="shared" si="487"/>
        <v>#VALUE!</v>
      </c>
      <c r="V708" s="25" t="e">
        <f t="shared" si="488"/>
        <v>#VALUE!</v>
      </c>
      <c r="W708" s="25" t="e">
        <f t="shared" si="489"/>
        <v>#VALUE!</v>
      </c>
      <c r="X708" s="26"/>
      <c r="Y708" s="85" t="e">
        <f t="shared" si="468"/>
        <v>#N/A</v>
      </c>
      <c r="Z708" s="85" t="e">
        <f t="shared" si="469"/>
        <v>#N/A</v>
      </c>
      <c r="AA708" s="85" t="e">
        <f t="shared" si="470"/>
        <v>#N/A</v>
      </c>
      <c r="AB708" s="85" t="e">
        <f t="shared" si="471"/>
        <v>#N/A</v>
      </c>
      <c r="AC708" s="85" t="e">
        <f t="shared" si="472"/>
        <v>#N/A</v>
      </c>
      <c r="AD708" s="85" t="e">
        <f t="shared" si="473"/>
        <v>#N/A</v>
      </c>
      <c r="AE708" s="85" t="e">
        <f t="shared" si="474"/>
        <v>#N/A</v>
      </c>
      <c r="AF708" s="85" t="e">
        <f t="shared" si="475"/>
        <v>#N/A</v>
      </c>
      <c r="AG708" s="85" t="e">
        <f t="shared" si="476"/>
        <v>#N/A</v>
      </c>
      <c r="AH708" s="85" t="e">
        <f t="shared" si="477"/>
        <v>#N/A</v>
      </c>
      <c r="AI708" s="85" t="e">
        <f t="shared" si="478"/>
        <v>#N/A</v>
      </c>
      <c r="AJ708" s="85" t="e">
        <f t="shared" si="479"/>
        <v>#N/A</v>
      </c>
      <c r="AK708" s="85" t="e">
        <f t="shared" si="490"/>
        <v>#VALUE!</v>
      </c>
      <c r="AL708" s="85" t="e">
        <f t="shared" si="491"/>
        <v>#VALUE!</v>
      </c>
      <c r="AM708" s="85" t="e">
        <f t="shared" si="492"/>
        <v>#VALUE!</v>
      </c>
      <c r="AN708" s="85" t="e">
        <f t="shared" si="493"/>
        <v>#N/A</v>
      </c>
      <c r="AO708" s="85" t="e">
        <f t="shared" si="480"/>
        <v>#N/A</v>
      </c>
      <c r="AP708" s="85" t="e">
        <f t="shared" si="481"/>
        <v>#N/A</v>
      </c>
      <c r="AQ708" s="85" t="e">
        <f t="shared" si="482"/>
        <v>#N/A</v>
      </c>
      <c r="AR708" s="85" t="e">
        <f t="shared" si="483"/>
        <v>#N/A</v>
      </c>
      <c r="AS708" s="85" t="e">
        <f t="shared" si="484"/>
        <v>#N/A</v>
      </c>
      <c r="AT708" s="85" t="e">
        <f t="shared" si="485"/>
        <v>#N/A</v>
      </c>
      <c r="AU708" s="85" t="e">
        <f t="shared" si="494"/>
        <v>#VALUE!</v>
      </c>
      <c r="AV708" s="85" t="e">
        <f t="shared" si="495"/>
        <v>#VALUE!</v>
      </c>
      <c r="AW708" s="85" t="e">
        <f t="shared" si="496"/>
        <v>#VALUE!</v>
      </c>
      <c r="AX708" s="25" t="e">
        <f t="shared" si="497"/>
        <v>#VALUE!</v>
      </c>
      <c r="AY708" s="25">
        <f t="shared" si="458"/>
        <v>1.0169999999999999</v>
      </c>
      <c r="AZ708" s="55" t="e">
        <f t="shared" si="498"/>
        <v>#DIV/0!</v>
      </c>
    </row>
    <row r="709" spans="3:52">
      <c r="C709" s="4"/>
      <c r="D709" s="4"/>
      <c r="E709" s="4"/>
      <c r="F709" s="4"/>
      <c r="G709" s="55">
        <f t="shared" si="459"/>
        <v>-1.1208741258741391E-2</v>
      </c>
      <c r="H709" s="26"/>
      <c r="I709" s="25">
        <f>'Randament Mammo'!$I$18-4.5</f>
        <v>61.5</v>
      </c>
      <c r="J709" s="26"/>
      <c r="K709" s="25">
        <f t="shared" si="486"/>
        <v>0</v>
      </c>
      <c r="L709" s="25" t="e">
        <f>VLOOKUP(E709,'Tabele aux MGD'!B699:F709,IF(_CTF="Mo/Mo",2,IF(_CTF="Mo/Rh",3,IF(_CTF="Rh/Rh",4,5))),0)</f>
        <v>#N/A</v>
      </c>
      <c r="M709" s="25" t="e">
        <f t="shared" si="460"/>
        <v>#N/A</v>
      </c>
      <c r="N709" s="25" t="e">
        <f t="shared" si="461"/>
        <v>#N/A</v>
      </c>
      <c r="O709" s="25" t="e">
        <f t="shared" si="462"/>
        <v>#N/A</v>
      </c>
      <c r="P709" s="25" t="e">
        <f t="shared" si="463"/>
        <v>#N/A</v>
      </c>
      <c r="Q709" s="25" t="e">
        <f t="shared" si="464"/>
        <v>#N/A</v>
      </c>
      <c r="R709" s="25" t="e">
        <f t="shared" si="465"/>
        <v>#N/A</v>
      </c>
      <c r="S709" s="25" t="e">
        <f t="shared" si="466"/>
        <v>#N/A</v>
      </c>
      <c r="T709" s="25" t="e">
        <f t="shared" si="467"/>
        <v>#N/A</v>
      </c>
      <c r="U709" s="25" t="e">
        <f t="shared" si="487"/>
        <v>#VALUE!</v>
      </c>
      <c r="V709" s="25" t="e">
        <f t="shared" si="488"/>
        <v>#VALUE!</v>
      </c>
      <c r="W709" s="25" t="e">
        <f t="shared" si="489"/>
        <v>#VALUE!</v>
      </c>
      <c r="X709" s="26"/>
      <c r="Y709" s="85" t="e">
        <f t="shared" si="468"/>
        <v>#N/A</v>
      </c>
      <c r="Z709" s="85" t="e">
        <f t="shared" si="469"/>
        <v>#N/A</v>
      </c>
      <c r="AA709" s="85" t="e">
        <f t="shared" si="470"/>
        <v>#N/A</v>
      </c>
      <c r="AB709" s="85" t="e">
        <f t="shared" si="471"/>
        <v>#N/A</v>
      </c>
      <c r="AC709" s="85" t="e">
        <f t="shared" si="472"/>
        <v>#N/A</v>
      </c>
      <c r="AD709" s="85" t="e">
        <f t="shared" si="473"/>
        <v>#N/A</v>
      </c>
      <c r="AE709" s="85" t="e">
        <f t="shared" si="474"/>
        <v>#N/A</v>
      </c>
      <c r="AF709" s="85" t="e">
        <f t="shared" si="475"/>
        <v>#N/A</v>
      </c>
      <c r="AG709" s="85" t="e">
        <f t="shared" si="476"/>
        <v>#N/A</v>
      </c>
      <c r="AH709" s="85" t="e">
        <f t="shared" si="477"/>
        <v>#N/A</v>
      </c>
      <c r="AI709" s="85" t="e">
        <f t="shared" si="478"/>
        <v>#N/A</v>
      </c>
      <c r="AJ709" s="85" t="e">
        <f t="shared" si="479"/>
        <v>#N/A</v>
      </c>
      <c r="AK709" s="85" t="e">
        <f t="shared" si="490"/>
        <v>#VALUE!</v>
      </c>
      <c r="AL709" s="85" t="e">
        <f t="shared" si="491"/>
        <v>#VALUE!</v>
      </c>
      <c r="AM709" s="85" t="e">
        <f t="shared" si="492"/>
        <v>#VALUE!</v>
      </c>
      <c r="AN709" s="85" t="e">
        <f t="shared" si="493"/>
        <v>#N/A</v>
      </c>
      <c r="AO709" s="85" t="e">
        <f t="shared" si="480"/>
        <v>#N/A</v>
      </c>
      <c r="AP709" s="85" t="e">
        <f t="shared" si="481"/>
        <v>#N/A</v>
      </c>
      <c r="AQ709" s="85" t="e">
        <f t="shared" si="482"/>
        <v>#N/A</v>
      </c>
      <c r="AR709" s="85" t="e">
        <f t="shared" si="483"/>
        <v>#N/A</v>
      </c>
      <c r="AS709" s="85" t="e">
        <f t="shared" si="484"/>
        <v>#N/A</v>
      </c>
      <c r="AT709" s="85" t="e">
        <f t="shared" si="485"/>
        <v>#N/A</v>
      </c>
      <c r="AU709" s="85" t="e">
        <f t="shared" si="494"/>
        <v>#VALUE!</v>
      </c>
      <c r="AV709" s="85" t="e">
        <f t="shared" si="495"/>
        <v>#VALUE!</v>
      </c>
      <c r="AW709" s="85" t="e">
        <f t="shared" si="496"/>
        <v>#VALUE!</v>
      </c>
      <c r="AX709" s="25" t="e">
        <f t="shared" si="497"/>
        <v>#VALUE!</v>
      </c>
      <c r="AY709" s="25">
        <f t="shared" si="458"/>
        <v>1.0169999999999999</v>
      </c>
      <c r="AZ709" s="55" t="e">
        <f t="shared" si="498"/>
        <v>#DIV/0!</v>
      </c>
    </row>
    <row r="710" spans="3:52">
      <c r="C710" s="4"/>
      <c r="D710" s="4"/>
      <c r="E710" s="4"/>
      <c r="F710" s="4"/>
      <c r="G710" s="55">
        <f t="shared" si="459"/>
        <v>-1.1208741258741391E-2</v>
      </c>
      <c r="H710" s="26"/>
      <c r="I710" s="25">
        <f>'Randament Mammo'!$I$18-4.5</f>
        <v>61.5</v>
      </c>
      <c r="J710" s="26"/>
      <c r="K710" s="25">
        <f t="shared" si="486"/>
        <v>0</v>
      </c>
      <c r="L710" s="25" t="e">
        <f>VLOOKUP(E710,'Tabele aux MGD'!B700:F710,IF(_CTF="Mo/Mo",2,IF(_CTF="Mo/Rh",3,IF(_CTF="Rh/Rh",4,5))),0)</f>
        <v>#N/A</v>
      </c>
      <c r="M710" s="25" t="e">
        <f t="shared" si="460"/>
        <v>#N/A</v>
      </c>
      <c r="N710" s="25" t="e">
        <f t="shared" si="461"/>
        <v>#N/A</v>
      </c>
      <c r="O710" s="25" t="e">
        <f t="shared" si="462"/>
        <v>#N/A</v>
      </c>
      <c r="P710" s="25" t="e">
        <f t="shared" si="463"/>
        <v>#N/A</v>
      </c>
      <c r="Q710" s="25" t="e">
        <f t="shared" si="464"/>
        <v>#N/A</v>
      </c>
      <c r="R710" s="25" t="e">
        <f t="shared" si="465"/>
        <v>#N/A</v>
      </c>
      <c r="S710" s="25" t="e">
        <f t="shared" si="466"/>
        <v>#N/A</v>
      </c>
      <c r="T710" s="25" t="e">
        <f t="shared" si="467"/>
        <v>#N/A</v>
      </c>
      <c r="U710" s="25" t="e">
        <f t="shared" si="487"/>
        <v>#VALUE!</v>
      </c>
      <c r="V710" s="25" t="e">
        <f t="shared" si="488"/>
        <v>#VALUE!</v>
      </c>
      <c r="W710" s="25" t="e">
        <f t="shared" si="489"/>
        <v>#VALUE!</v>
      </c>
      <c r="X710" s="26"/>
      <c r="Y710" s="85" t="e">
        <f t="shared" si="468"/>
        <v>#N/A</v>
      </c>
      <c r="Z710" s="85" t="e">
        <f t="shared" si="469"/>
        <v>#N/A</v>
      </c>
      <c r="AA710" s="85" t="e">
        <f t="shared" si="470"/>
        <v>#N/A</v>
      </c>
      <c r="AB710" s="85" t="e">
        <f t="shared" si="471"/>
        <v>#N/A</v>
      </c>
      <c r="AC710" s="85" t="e">
        <f t="shared" si="472"/>
        <v>#N/A</v>
      </c>
      <c r="AD710" s="85" t="e">
        <f t="shared" si="473"/>
        <v>#N/A</v>
      </c>
      <c r="AE710" s="85" t="e">
        <f t="shared" si="474"/>
        <v>#N/A</v>
      </c>
      <c r="AF710" s="85" t="e">
        <f t="shared" si="475"/>
        <v>#N/A</v>
      </c>
      <c r="AG710" s="85" t="e">
        <f t="shared" si="476"/>
        <v>#N/A</v>
      </c>
      <c r="AH710" s="85" t="e">
        <f t="shared" si="477"/>
        <v>#N/A</v>
      </c>
      <c r="AI710" s="85" t="e">
        <f t="shared" si="478"/>
        <v>#N/A</v>
      </c>
      <c r="AJ710" s="85" t="e">
        <f t="shared" si="479"/>
        <v>#N/A</v>
      </c>
      <c r="AK710" s="85" t="e">
        <f t="shared" si="490"/>
        <v>#VALUE!</v>
      </c>
      <c r="AL710" s="85" t="e">
        <f t="shared" si="491"/>
        <v>#VALUE!</v>
      </c>
      <c r="AM710" s="85" t="e">
        <f t="shared" si="492"/>
        <v>#VALUE!</v>
      </c>
      <c r="AN710" s="85" t="e">
        <f t="shared" si="493"/>
        <v>#N/A</v>
      </c>
      <c r="AO710" s="85" t="e">
        <f t="shared" si="480"/>
        <v>#N/A</v>
      </c>
      <c r="AP710" s="85" t="e">
        <f t="shared" si="481"/>
        <v>#N/A</v>
      </c>
      <c r="AQ710" s="85" t="e">
        <f t="shared" si="482"/>
        <v>#N/A</v>
      </c>
      <c r="AR710" s="85" t="e">
        <f t="shared" si="483"/>
        <v>#N/A</v>
      </c>
      <c r="AS710" s="85" t="e">
        <f t="shared" si="484"/>
        <v>#N/A</v>
      </c>
      <c r="AT710" s="85" t="e">
        <f t="shared" si="485"/>
        <v>#N/A</v>
      </c>
      <c r="AU710" s="85" t="e">
        <f t="shared" si="494"/>
        <v>#VALUE!</v>
      </c>
      <c r="AV710" s="85" t="e">
        <f t="shared" si="495"/>
        <v>#VALUE!</v>
      </c>
      <c r="AW710" s="85" t="e">
        <f t="shared" si="496"/>
        <v>#VALUE!</v>
      </c>
      <c r="AX710" s="25" t="e">
        <f t="shared" si="497"/>
        <v>#VALUE!</v>
      </c>
      <c r="AY710" s="25">
        <f t="shared" si="458"/>
        <v>1.0169999999999999</v>
      </c>
      <c r="AZ710" s="55" t="e">
        <f t="shared" si="498"/>
        <v>#DIV/0!</v>
      </c>
    </row>
    <row r="711" spans="3:52">
      <c r="C711" s="4"/>
      <c r="D711" s="4"/>
      <c r="E711" s="4"/>
      <c r="F711" s="4"/>
      <c r="G711" s="55">
        <f t="shared" si="459"/>
        <v>-1.1208741258741391E-2</v>
      </c>
      <c r="H711" s="26"/>
      <c r="I711" s="25">
        <f>'Randament Mammo'!$I$18-4.5</f>
        <v>61.5</v>
      </c>
      <c r="J711" s="26"/>
      <c r="K711" s="25">
        <f t="shared" si="486"/>
        <v>0</v>
      </c>
      <c r="L711" s="25" t="e">
        <f>VLOOKUP(E711,'Tabele aux MGD'!B701:F711,IF(_CTF="Mo/Mo",2,IF(_CTF="Mo/Rh",3,IF(_CTF="Rh/Rh",4,5))),0)</f>
        <v>#N/A</v>
      </c>
      <c r="M711" s="25" t="e">
        <f t="shared" si="460"/>
        <v>#N/A</v>
      </c>
      <c r="N711" s="25" t="e">
        <f t="shared" si="461"/>
        <v>#N/A</v>
      </c>
      <c r="O711" s="25" t="e">
        <f t="shared" si="462"/>
        <v>#N/A</v>
      </c>
      <c r="P711" s="25" t="e">
        <f t="shared" si="463"/>
        <v>#N/A</v>
      </c>
      <c r="Q711" s="25" t="e">
        <f t="shared" si="464"/>
        <v>#N/A</v>
      </c>
      <c r="R711" s="25" t="e">
        <f t="shared" si="465"/>
        <v>#N/A</v>
      </c>
      <c r="S711" s="25" t="e">
        <f t="shared" si="466"/>
        <v>#N/A</v>
      </c>
      <c r="T711" s="25" t="e">
        <f t="shared" si="467"/>
        <v>#N/A</v>
      </c>
      <c r="U711" s="25" t="e">
        <f t="shared" si="487"/>
        <v>#VALUE!</v>
      </c>
      <c r="V711" s="25" t="e">
        <f t="shared" si="488"/>
        <v>#VALUE!</v>
      </c>
      <c r="W711" s="25" t="e">
        <f t="shared" si="489"/>
        <v>#VALUE!</v>
      </c>
      <c r="X711" s="26"/>
      <c r="Y711" s="85" t="e">
        <f t="shared" si="468"/>
        <v>#N/A</v>
      </c>
      <c r="Z711" s="85" t="e">
        <f t="shared" si="469"/>
        <v>#N/A</v>
      </c>
      <c r="AA711" s="85" t="e">
        <f t="shared" si="470"/>
        <v>#N/A</v>
      </c>
      <c r="AB711" s="85" t="e">
        <f t="shared" si="471"/>
        <v>#N/A</v>
      </c>
      <c r="AC711" s="85" t="e">
        <f t="shared" si="472"/>
        <v>#N/A</v>
      </c>
      <c r="AD711" s="85" t="e">
        <f t="shared" si="473"/>
        <v>#N/A</v>
      </c>
      <c r="AE711" s="85" t="e">
        <f t="shared" si="474"/>
        <v>#N/A</v>
      </c>
      <c r="AF711" s="85" t="e">
        <f t="shared" si="475"/>
        <v>#N/A</v>
      </c>
      <c r="AG711" s="85" t="e">
        <f t="shared" si="476"/>
        <v>#N/A</v>
      </c>
      <c r="AH711" s="85" t="e">
        <f t="shared" si="477"/>
        <v>#N/A</v>
      </c>
      <c r="AI711" s="85" t="e">
        <f t="shared" si="478"/>
        <v>#N/A</v>
      </c>
      <c r="AJ711" s="85" t="e">
        <f t="shared" si="479"/>
        <v>#N/A</v>
      </c>
      <c r="AK711" s="85" t="e">
        <f t="shared" si="490"/>
        <v>#VALUE!</v>
      </c>
      <c r="AL711" s="85" t="e">
        <f t="shared" si="491"/>
        <v>#VALUE!</v>
      </c>
      <c r="AM711" s="85" t="e">
        <f t="shared" si="492"/>
        <v>#VALUE!</v>
      </c>
      <c r="AN711" s="85" t="e">
        <f t="shared" si="493"/>
        <v>#N/A</v>
      </c>
      <c r="AO711" s="85" t="e">
        <f t="shared" si="480"/>
        <v>#N/A</v>
      </c>
      <c r="AP711" s="85" t="e">
        <f t="shared" si="481"/>
        <v>#N/A</v>
      </c>
      <c r="AQ711" s="85" t="e">
        <f t="shared" si="482"/>
        <v>#N/A</v>
      </c>
      <c r="AR711" s="85" t="e">
        <f t="shared" si="483"/>
        <v>#N/A</v>
      </c>
      <c r="AS711" s="85" t="e">
        <f t="shared" si="484"/>
        <v>#N/A</v>
      </c>
      <c r="AT711" s="85" t="e">
        <f t="shared" si="485"/>
        <v>#N/A</v>
      </c>
      <c r="AU711" s="85" t="e">
        <f t="shared" si="494"/>
        <v>#VALUE!</v>
      </c>
      <c r="AV711" s="85" t="e">
        <f t="shared" si="495"/>
        <v>#VALUE!</v>
      </c>
      <c r="AW711" s="85" t="e">
        <f t="shared" si="496"/>
        <v>#VALUE!</v>
      </c>
      <c r="AX711" s="25" t="e">
        <f t="shared" si="497"/>
        <v>#VALUE!</v>
      </c>
      <c r="AY711" s="25">
        <f t="shared" si="458"/>
        <v>1.0169999999999999</v>
      </c>
      <c r="AZ711" s="55" t="e">
        <f t="shared" si="498"/>
        <v>#DIV/0!</v>
      </c>
    </row>
    <row r="712" spans="3:52">
      <c r="C712" s="4"/>
      <c r="D712" s="4"/>
      <c r="E712" s="4"/>
      <c r="F712" s="4"/>
      <c r="G712" s="55">
        <f t="shared" si="459"/>
        <v>-1.1208741258741391E-2</v>
      </c>
      <c r="H712" s="26"/>
      <c r="I712" s="25">
        <f>'Randament Mammo'!$I$18-4.5</f>
        <v>61.5</v>
      </c>
      <c r="J712" s="26"/>
      <c r="K712" s="25">
        <f t="shared" si="486"/>
        <v>0</v>
      </c>
      <c r="L712" s="25" t="e">
        <f>VLOOKUP(E712,'Tabele aux MGD'!B702:F712,IF(_CTF="Mo/Mo",2,IF(_CTF="Mo/Rh",3,IF(_CTF="Rh/Rh",4,5))),0)</f>
        <v>#N/A</v>
      </c>
      <c r="M712" s="25" t="e">
        <f t="shared" si="460"/>
        <v>#N/A</v>
      </c>
      <c r="N712" s="25" t="e">
        <f t="shared" si="461"/>
        <v>#N/A</v>
      </c>
      <c r="O712" s="25" t="e">
        <f t="shared" si="462"/>
        <v>#N/A</v>
      </c>
      <c r="P712" s="25" t="e">
        <f t="shared" si="463"/>
        <v>#N/A</v>
      </c>
      <c r="Q712" s="25" t="e">
        <f t="shared" si="464"/>
        <v>#N/A</v>
      </c>
      <c r="R712" s="25" t="e">
        <f t="shared" si="465"/>
        <v>#N/A</v>
      </c>
      <c r="S712" s="25" t="e">
        <f t="shared" si="466"/>
        <v>#N/A</v>
      </c>
      <c r="T712" s="25" t="e">
        <f t="shared" si="467"/>
        <v>#N/A</v>
      </c>
      <c r="U712" s="25" t="e">
        <f t="shared" si="487"/>
        <v>#VALUE!</v>
      </c>
      <c r="V712" s="25" t="e">
        <f t="shared" si="488"/>
        <v>#VALUE!</v>
      </c>
      <c r="W712" s="25" t="e">
        <f t="shared" si="489"/>
        <v>#VALUE!</v>
      </c>
      <c r="X712" s="26"/>
      <c r="Y712" s="85" t="e">
        <f t="shared" si="468"/>
        <v>#N/A</v>
      </c>
      <c r="Z712" s="85" t="e">
        <f t="shared" si="469"/>
        <v>#N/A</v>
      </c>
      <c r="AA712" s="85" t="e">
        <f t="shared" si="470"/>
        <v>#N/A</v>
      </c>
      <c r="AB712" s="85" t="e">
        <f t="shared" si="471"/>
        <v>#N/A</v>
      </c>
      <c r="AC712" s="85" t="e">
        <f t="shared" si="472"/>
        <v>#N/A</v>
      </c>
      <c r="AD712" s="85" t="e">
        <f t="shared" si="473"/>
        <v>#N/A</v>
      </c>
      <c r="AE712" s="85" t="e">
        <f t="shared" si="474"/>
        <v>#N/A</v>
      </c>
      <c r="AF712" s="85" t="e">
        <f t="shared" si="475"/>
        <v>#N/A</v>
      </c>
      <c r="AG712" s="85" t="e">
        <f t="shared" si="476"/>
        <v>#N/A</v>
      </c>
      <c r="AH712" s="85" t="e">
        <f t="shared" si="477"/>
        <v>#N/A</v>
      </c>
      <c r="AI712" s="85" t="e">
        <f t="shared" si="478"/>
        <v>#N/A</v>
      </c>
      <c r="AJ712" s="85" t="e">
        <f t="shared" si="479"/>
        <v>#N/A</v>
      </c>
      <c r="AK712" s="85" t="e">
        <f t="shared" si="490"/>
        <v>#VALUE!</v>
      </c>
      <c r="AL712" s="85" t="e">
        <f t="shared" si="491"/>
        <v>#VALUE!</v>
      </c>
      <c r="AM712" s="85" t="e">
        <f t="shared" si="492"/>
        <v>#VALUE!</v>
      </c>
      <c r="AN712" s="85" t="e">
        <f t="shared" si="493"/>
        <v>#N/A</v>
      </c>
      <c r="AO712" s="85" t="e">
        <f t="shared" si="480"/>
        <v>#N/A</v>
      </c>
      <c r="AP712" s="85" t="e">
        <f t="shared" si="481"/>
        <v>#N/A</v>
      </c>
      <c r="AQ712" s="85" t="e">
        <f t="shared" si="482"/>
        <v>#N/A</v>
      </c>
      <c r="AR712" s="85" t="e">
        <f t="shared" si="483"/>
        <v>#N/A</v>
      </c>
      <c r="AS712" s="85" t="e">
        <f t="shared" si="484"/>
        <v>#N/A</v>
      </c>
      <c r="AT712" s="85" t="e">
        <f t="shared" si="485"/>
        <v>#N/A</v>
      </c>
      <c r="AU712" s="85" t="e">
        <f t="shared" si="494"/>
        <v>#VALUE!</v>
      </c>
      <c r="AV712" s="85" t="e">
        <f t="shared" si="495"/>
        <v>#VALUE!</v>
      </c>
      <c r="AW712" s="85" t="e">
        <f t="shared" si="496"/>
        <v>#VALUE!</v>
      </c>
      <c r="AX712" s="25" t="e">
        <f t="shared" si="497"/>
        <v>#VALUE!</v>
      </c>
      <c r="AY712" s="25">
        <f t="shared" si="458"/>
        <v>1.0169999999999999</v>
      </c>
      <c r="AZ712" s="55" t="e">
        <f t="shared" si="498"/>
        <v>#DIV/0!</v>
      </c>
    </row>
    <row r="713" spans="3:52">
      <c r="C713" s="4"/>
      <c r="D713" s="4"/>
      <c r="E713" s="4"/>
      <c r="F713" s="4"/>
      <c r="G713" s="55">
        <f t="shared" si="459"/>
        <v>-1.1208741258741391E-2</v>
      </c>
      <c r="H713" s="26"/>
      <c r="I713" s="25">
        <f>'Randament Mammo'!$I$18-4.5</f>
        <v>61.5</v>
      </c>
      <c r="J713" s="26"/>
      <c r="K713" s="25">
        <f t="shared" si="486"/>
        <v>0</v>
      </c>
      <c r="L713" s="25" t="e">
        <f>VLOOKUP(E713,'Tabele aux MGD'!B703:F713,IF(_CTF="Mo/Mo",2,IF(_CTF="Mo/Rh",3,IF(_CTF="Rh/Rh",4,5))),0)</f>
        <v>#N/A</v>
      </c>
      <c r="M713" s="25" t="e">
        <f t="shared" si="460"/>
        <v>#N/A</v>
      </c>
      <c r="N713" s="25" t="e">
        <f t="shared" si="461"/>
        <v>#N/A</v>
      </c>
      <c r="O713" s="25" t="e">
        <f t="shared" si="462"/>
        <v>#N/A</v>
      </c>
      <c r="P713" s="25" t="e">
        <f t="shared" si="463"/>
        <v>#N/A</v>
      </c>
      <c r="Q713" s="25" t="e">
        <f t="shared" si="464"/>
        <v>#N/A</v>
      </c>
      <c r="R713" s="25" t="e">
        <f t="shared" si="465"/>
        <v>#N/A</v>
      </c>
      <c r="S713" s="25" t="e">
        <f t="shared" si="466"/>
        <v>#N/A</v>
      </c>
      <c r="T713" s="25" t="e">
        <f t="shared" si="467"/>
        <v>#N/A</v>
      </c>
      <c r="U713" s="25" t="e">
        <f t="shared" si="487"/>
        <v>#VALUE!</v>
      </c>
      <c r="V713" s="25" t="e">
        <f t="shared" si="488"/>
        <v>#VALUE!</v>
      </c>
      <c r="W713" s="25" t="e">
        <f t="shared" si="489"/>
        <v>#VALUE!</v>
      </c>
      <c r="X713" s="26"/>
      <c r="Y713" s="85" t="e">
        <f t="shared" si="468"/>
        <v>#N/A</v>
      </c>
      <c r="Z713" s="85" t="e">
        <f t="shared" si="469"/>
        <v>#N/A</v>
      </c>
      <c r="AA713" s="85" t="e">
        <f t="shared" si="470"/>
        <v>#N/A</v>
      </c>
      <c r="AB713" s="85" t="e">
        <f t="shared" si="471"/>
        <v>#N/A</v>
      </c>
      <c r="AC713" s="85" t="e">
        <f t="shared" si="472"/>
        <v>#N/A</v>
      </c>
      <c r="AD713" s="85" t="e">
        <f t="shared" si="473"/>
        <v>#N/A</v>
      </c>
      <c r="AE713" s="85" t="e">
        <f t="shared" si="474"/>
        <v>#N/A</v>
      </c>
      <c r="AF713" s="85" t="e">
        <f t="shared" si="475"/>
        <v>#N/A</v>
      </c>
      <c r="AG713" s="85" t="e">
        <f t="shared" si="476"/>
        <v>#N/A</v>
      </c>
      <c r="AH713" s="85" t="e">
        <f t="shared" si="477"/>
        <v>#N/A</v>
      </c>
      <c r="AI713" s="85" t="e">
        <f t="shared" si="478"/>
        <v>#N/A</v>
      </c>
      <c r="AJ713" s="85" t="e">
        <f t="shared" si="479"/>
        <v>#N/A</v>
      </c>
      <c r="AK713" s="85" t="e">
        <f t="shared" si="490"/>
        <v>#VALUE!</v>
      </c>
      <c r="AL713" s="85" t="e">
        <f t="shared" si="491"/>
        <v>#VALUE!</v>
      </c>
      <c r="AM713" s="85" t="e">
        <f t="shared" si="492"/>
        <v>#VALUE!</v>
      </c>
      <c r="AN713" s="85" t="e">
        <f t="shared" si="493"/>
        <v>#N/A</v>
      </c>
      <c r="AO713" s="85" t="e">
        <f t="shared" si="480"/>
        <v>#N/A</v>
      </c>
      <c r="AP713" s="85" t="e">
        <f t="shared" si="481"/>
        <v>#N/A</v>
      </c>
      <c r="AQ713" s="85" t="e">
        <f t="shared" si="482"/>
        <v>#N/A</v>
      </c>
      <c r="AR713" s="85" t="e">
        <f t="shared" si="483"/>
        <v>#N/A</v>
      </c>
      <c r="AS713" s="85" t="e">
        <f t="shared" si="484"/>
        <v>#N/A</v>
      </c>
      <c r="AT713" s="85" t="e">
        <f t="shared" si="485"/>
        <v>#N/A</v>
      </c>
      <c r="AU713" s="85" t="e">
        <f t="shared" si="494"/>
        <v>#VALUE!</v>
      </c>
      <c r="AV713" s="85" t="e">
        <f t="shared" si="495"/>
        <v>#VALUE!</v>
      </c>
      <c r="AW713" s="85" t="e">
        <f t="shared" si="496"/>
        <v>#VALUE!</v>
      </c>
      <c r="AX713" s="25" t="e">
        <f t="shared" si="497"/>
        <v>#VALUE!</v>
      </c>
      <c r="AY713" s="25">
        <f t="shared" si="458"/>
        <v>1.0169999999999999</v>
      </c>
      <c r="AZ713" s="55" t="e">
        <f t="shared" si="498"/>
        <v>#DIV/0!</v>
      </c>
    </row>
    <row r="714" spans="3:52">
      <c r="C714" s="4"/>
      <c r="D714" s="4"/>
      <c r="E714" s="4"/>
      <c r="F714" s="4"/>
      <c r="G714" s="55">
        <f t="shared" si="459"/>
        <v>-1.1208741258741391E-2</v>
      </c>
      <c r="H714" s="26"/>
      <c r="I714" s="25">
        <f>'Randament Mammo'!$I$18-4.5</f>
        <v>61.5</v>
      </c>
      <c r="J714" s="26"/>
      <c r="K714" s="25">
        <f t="shared" si="486"/>
        <v>0</v>
      </c>
      <c r="L714" s="25" t="e">
        <f>VLOOKUP(E714,'Tabele aux MGD'!B704:F714,IF(_CTF="Mo/Mo",2,IF(_CTF="Mo/Rh",3,IF(_CTF="Rh/Rh",4,5))),0)</f>
        <v>#N/A</v>
      </c>
      <c r="M714" s="25" t="e">
        <f t="shared" si="460"/>
        <v>#N/A</v>
      </c>
      <c r="N714" s="25" t="e">
        <f t="shared" si="461"/>
        <v>#N/A</v>
      </c>
      <c r="O714" s="25" t="e">
        <f t="shared" si="462"/>
        <v>#N/A</v>
      </c>
      <c r="P714" s="25" t="e">
        <f t="shared" si="463"/>
        <v>#N/A</v>
      </c>
      <c r="Q714" s="25" t="e">
        <f t="shared" si="464"/>
        <v>#N/A</v>
      </c>
      <c r="R714" s="25" t="e">
        <f t="shared" si="465"/>
        <v>#N/A</v>
      </c>
      <c r="S714" s="25" t="e">
        <f t="shared" si="466"/>
        <v>#N/A</v>
      </c>
      <c r="T714" s="25" t="e">
        <f t="shared" si="467"/>
        <v>#N/A</v>
      </c>
      <c r="U714" s="25" t="e">
        <f t="shared" si="487"/>
        <v>#VALUE!</v>
      </c>
      <c r="V714" s="25" t="e">
        <f t="shared" si="488"/>
        <v>#VALUE!</v>
      </c>
      <c r="W714" s="25" t="e">
        <f t="shared" si="489"/>
        <v>#VALUE!</v>
      </c>
      <c r="X714" s="26"/>
      <c r="Y714" s="85" t="e">
        <f t="shared" si="468"/>
        <v>#N/A</v>
      </c>
      <c r="Z714" s="85" t="e">
        <f t="shared" si="469"/>
        <v>#N/A</v>
      </c>
      <c r="AA714" s="85" t="e">
        <f t="shared" si="470"/>
        <v>#N/A</v>
      </c>
      <c r="AB714" s="85" t="e">
        <f t="shared" si="471"/>
        <v>#N/A</v>
      </c>
      <c r="AC714" s="85" t="e">
        <f t="shared" si="472"/>
        <v>#N/A</v>
      </c>
      <c r="AD714" s="85" t="e">
        <f t="shared" si="473"/>
        <v>#N/A</v>
      </c>
      <c r="AE714" s="85" t="e">
        <f t="shared" si="474"/>
        <v>#N/A</v>
      </c>
      <c r="AF714" s="85" t="e">
        <f t="shared" si="475"/>
        <v>#N/A</v>
      </c>
      <c r="AG714" s="85" t="e">
        <f t="shared" si="476"/>
        <v>#N/A</v>
      </c>
      <c r="AH714" s="85" t="e">
        <f t="shared" si="477"/>
        <v>#N/A</v>
      </c>
      <c r="AI714" s="85" t="e">
        <f t="shared" si="478"/>
        <v>#N/A</v>
      </c>
      <c r="AJ714" s="85" t="e">
        <f t="shared" si="479"/>
        <v>#N/A</v>
      </c>
      <c r="AK714" s="85" t="e">
        <f t="shared" si="490"/>
        <v>#VALUE!</v>
      </c>
      <c r="AL714" s="85" t="e">
        <f t="shared" si="491"/>
        <v>#VALUE!</v>
      </c>
      <c r="AM714" s="85" t="e">
        <f t="shared" si="492"/>
        <v>#VALUE!</v>
      </c>
      <c r="AN714" s="85" t="e">
        <f t="shared" si="493"/>
        <v>#N/A</v>
      </c>
      <c r="AO714" s="85" t="e">
        <f t="shared" si="480"/>
        <v>#N/A</v>
      </c>
      <c r="AP714" s="85" t="e">
        <f t="shared" si="481"/>
        <v>#N/A</v>
      </c>
      <c r="AQ714" s="85" t="e">
        <f t="shared" si="482"/>
        <v>#N/A</v>
      </c>
      <c r="AR714" s="85" t="e">
        <f t="shared" si="483"/>
        <v>#N/A</v>
      </c>
      <c r="AS714" s="85" t="e">
        <f t="shared" si="484"/>
        <v>#N/A</v>
      </c>
      <c r="AT714" s="85" t="e">
        <f t="shared" si="485"/>
        <v>#N/A</v>
      </c>
      <c r="AU714" s="85" t="e">
        <f t="shared" si="494"/>
        <v>#VALUE!</v>
      </c>
      <c r="AV714" s="85" t="e">
        <f t="shared" si="495"/>
        <v>#VALUE!</v>
      </c>
      <c r="AW714" s="85" t="e">
        <f t="shared" si="496"/>
        <v>#VALUE!</v>
      </c>
      <c r="AX714" s="25" t="e">
        <f t="shared" si="497"/>
        <v>#VALUE!</v>
      </c>
      <c r="AY714" s="25">
        <f t="shared" si="458"/>
        <v>1.0169999999999999</v>
      </c>
      <c r="AZ714" s="55" t="e">
        <f t="shared" si="498"/>
        <v>#DIV/0!</v>
      </c>
    </row>
    <row r="715" spans="3:52">
      <c r="C715" s="4"/>
      <c r="D715" s="4"/>
      <c r="E715" s="4"/>
      <c r="F715" s="4"/>
      <c r="G715" s="55">
        <f t="shared" si="459"/>
        <v>-1.1208741258741391E-2</v>
      </c>
      <c r="H715" s="26"/>
      <c r="I715" s="25">
        <f>'Randament Mammo'!$I$18-4.5</f>
        <v>61.5</v>
      </c>
      <c r="J715" s="26"/>
      <c r="K715" s="25">
        <f t="shared" si="486"/>
        <v>0</v>
      </c>
      <c r="L715" s="25" t="e">
        <f>VLOOKUP(E715,'Tabele aux MGD'!B705:F715,IF(_CTF="Mo/Mo",2,IF(_CTF="Mo/Rh",3,IF(_CTF="Rh/Rh",4,5))),0)</f>
        <v>#N/A</v>
      </c>
      <c r="M715" s="25" t="e">
        <f t="shared" si="460"/>
        <v>#N/A</v>
      </c>
      <c r="N715" s="25" t="e">
        <f t="shared" si="461"/>
        <v>#N/A</v>
      </c>
      <c r="O715" s="25" t="e">
        <f t="shared" si="462"/>
        <v>#N/A</v>
      </c>
      <c r="P715" s="25" t="e">
        <f t="shared" si="463"/>
        <v>#N/A</v>
      </c>
      <c r="Q715" s="25" t="e">
        <f t="shared" si="464"/>
        <v>#N/A</v>
      </c>
      <c r="R715" s="25" t="e">
        <f t="shared" si="465"/>
        <v>#N/A</v>
      </c>
      <c r="S715" s="25" t="e">
        <f t="shared" si="466"/>
        <v>#N/A</v>
      </c>
      <c r="T715" s="25" t="e">
        <f t="shared" si="467"/>
        <v>#N/A</v>
      </c>
      <c r="U715" s="25" t="e">
        <f t="shared" si="487"/>
        <v>#VALUE!</v>
      </c>
      <c r="V715" s="25" t="e">
        <f t="shared" si="488"/>
        <v>#VALUE!</v>
      </c>
      <c r="W715" s="25" t="e">
        <f t="shared" si="489"/>
        <v>#VALUE!</v>
      </c>
      <c r="X715" s="26"/>
      <c r="Y715" s="85" t="e">
        <f t="shared" si="468"/>
        <v>#N/A</v>
      </c>
      <c r="Z715" s="85" t="e">
        <f t="shared" si="469"/>
        <v>#N/A</v>
      </c>
      <c r="AA715" s="85" t="e">
        <f t="shared" si="470"/>
        <v>#N/A</v>
      </c>
      <c r="AB715" s="85" t="e">
        <f t="shared" si="471"/>
        <v>#N/A</v>
      </c>
      <c r="AC715" s="85" t="e">
        <f t="shared" si="472"/>
        <v>#N/A</v>
      </c>
      <c r="AD715" s="85" t="e">
        <f t="shared" si="473"/>
        <v>#N/A</v>
      </c>
      <c r="AE715" s="85" t="e">
        <f t="shared" si="474"/>
        <v>#N/A</v>
      </c>
      <c r="AF715" s="85" t="e">
        <f t="shared" si="475"/>
        <v>#N/A</v>
      </c>
      <c r="AG715" s="85" t="e">
        <f t="shared" si="476"/>
        <v>#N/A</v>
      </c>
      <c r="AH715" s="85" t="e">
        <f t="shared" si="477"/>
        <v>#N/A</v>
      </c>
      <c r="AI715" s="85" t="e">
        <f t="shared" si="478"/>
        <v>#N/A</v>
      </c>
      <c r="AJ715" s="85" t="e">
        <f t="shared" si="479"/>
        <v>#N/A</v>
      </c>
      <c r="AK715" s="85" t="e">
        <f t="shared" si="490"/>
        <v>#VALUE!</v>
      </c>
      <c r="AL715" s="85" t="e">
        <f t="shared" si="491"/>
        <v>#VALUE!</v>
      </c>
      <c r="AM715" s="85" t="e">
        <f t="shared" si="492"/>
        <v>#VALUE!</v>
      </c>
      <c r="AN715" s="85" t="e">
        <f t="shared" si="493"/>
        <v>#N/A</v>
      </c>
      <c r="AO715" s="85" t="e">
        <f t="shared" si="480"/>
        <v>#N/A</v>
      </c>
      <c r="AP715" s="85" t="e">
        <f t="shared" si="481"/>
        <v>#N/A</v>
      </c>
      <c r="AQ715" s="85" t="e">
        <f t="shared" si="482"/>
        <v>#N/A</v>
      </c>
      <c r="AR715" s="85" t="e">
        <f t="shared" si="483"/>
        <v>#N/A</v>
      </c>
      <c r="AS715" s="85" t="e">
        <f t="shared" si="484"/>
        <v>#N/A</v>
      </c>
      <c r="AT715" s="85" t="e">
        <f t="shared" si="485"/>
        <v>#N/A</v>
      </c>
      <c r="AU715" s="85" t="e">
        <f t="shared" si="494"/>
        <v>#VALUE!</v>
      </c>
      <c r="AV715" s="85" t="e">
        <f t="shared" si="495"/>
        <v>#VALUE!</v>
      </c>
      <c r="AW715" s="85" t="e">
        <f t="shared" si="496"/>
        <v>#VALUE!</v>
      </c>
      <c r="AX715" s="25" t="e">
        <f t="shared" si="497"/>
        <v>#VALUE!</v>
      </c>
      <c r="AY715" s="25">
        <f t="shared" si="458"/>
        <v>1.0169999999999999</v>
      </c>
      <c r="AZ715" s="55" t="e">
        <f t="shared" si="498"/>
        <v>#DIV/0!</v>
      </c>
    </row>
    <row r="716" spans="3:52">
      <c r="C716" s="4"/>
      <c r="D716" s="4"/>
      <c r="E716" s="4"/>
      <c r="F716" s="4"/>
      <c r="G716" s="55">
        <f t="shared" si="459"/>
        <v>-1.1208741258741391E-2</v>
      </c>
      <c r="H716" s="26"/>
      <c r="I716" s="25">
        <f>'Randament Mammo'!$I$18-4.5</f>
        <v>61.5</v>
      </c>
      <c r="J716" s="26"/>
      <c r="K716" s="25">
        <f t="shared" si="486"/>
        <v>0</v>
      </c>
      <c r="L716" s="25" t="e">
        <f>VLOOKUP(E716,'Tabele aux MGD'!B706:F716,IF(_CTF="Mo/Mo",2,IF(_CTF="Mo/Rh",3,IF(_CTF="Rh/Rh",4,5))),0)</f>
        <v>#N/A</v>
      </c>
      <c r="M716" s="25" t="e">
        <f t="shared" si="460"/>
        <v>#N/A</v>
      </c>
      <c r="N716" s="25" t="e">
        <f t="shared" si="461"/>
        <v>#N/A</v>
      </c>
      <c r="O716" s="25" t="e">
        <f t="shared" si="462"/>
        <v>#N/A</v>
      </c>
      <c r="P716" s="25" t="e">
        <f t="shared" si="463"/>
        <v>#N/A</v>
      </c>
      <c r="Q716" s="25" t="e">
        <f t="shared" si="464"/>
        <v>#N/A</v>
      </c>
      <c r="R716" s="25" t="e">
        <f t="shared" si="465"/>
        <v>#N/A</v>
      </c>
      <c r="S716" s="25" t="e">
        <f t="shared" si="466"/>
        <v>#N/A</v>
      </c>
      <c r="T716" s="25" t="e">
        <f t="shared" si="467"/>
        <v>#N/A</v>
      </c>
      <c r="U716" s="25" t="e">
        <f t="shared" si="487"/>
        <v>#VALUE!</v>
      </c>
      <c r="V716" s="25" t="e">
        <f t="shared" si="488"/>
        <v>#VALUE!</v>
      </c>
      <c r="W716" s="25" t="e">
        <f t="shared" si="489"/>
        <v>#VALUE!</v>
      </c>
      <c r="X716" s="26"/>
      <c r="Y716" s="85" t="e">
        <f t="shared" si="468"/>
        <v>#N/A</v>
      </c>
      <c r="Z716" s="85" t="e">
        <f t="shared" si="469"/>
        <v>#N/A</v>
      </c>
      <c r="AA716" s="85" t="e">
        <f t="shared" si="470"/>
        <v>#N/A</v>
      </c>
      <c r="AB716" s="85" t="e">
        <f t="shared" si="471"/>
        <v>#N/A</v>
      </c>
      <c r="AC716" s="85" t="e">
        <f t="shared" si="472"/>
        <v>#N/A</v>
      </c>
      <c r="AD716" s="85" t="e">
        <f t="shared" si="473"/>
        <v>#N/A</v>
      </c>
      <c r="AE716" s="85" t="e">
        <f t="shared" si="474"/>
        <v>#N/A</v>
      </c>
      <c r="AF716" s="85" t="e">
        <f t="shared" si="475"/>
        <v>#N/A</v>
      </c>
      <c r="AG716" s="85" t="e">
        <f t="shared" si="476"/>
        <v>#N/A</v>
      </c>
      <c r="AH716" s="85" t="e">
        <f t="shared" si="477"/>
        <v>#N/A</v>
      </c>
      <c r="AI716" s="85" t="e">
        <f t="shared" si="478"/>
        <v>#N/A</v>
      </c>
      <c r="AJ716" s="85" t="e">
        <f t="shared" si="479"/>
        <v>#N/A</v>
      </c>
      <c r="AK716" s="85" t="e">
        <f t="shared" si="490"/>
        <v>#VALUE!</v>
      </c>
      <c r="AL716" s="85" t="e">
        <f t="shared" si="491"/>
        <v>#VALUE!</v>
      </c>
      <c r="AM716" s="85" t="e">
        <f t="shared" si="492"/>
        <v>#VALUE!</v>
      </c>
      <c r="AN716" s="85" t="e">
        <f t="shared" si="493"/>
        <v>#N/A</v>
      </c>
      <c r="AO716" s="85" t="e">
        <f t="shared" si="480"/>
        <v>#N/A</v>
      </c>
      <c r="AP716" s="85" t="e">
        <f t="shared" si="481"/>
        <v>#N/A</v>
      </c>
      <c r="AQ716" s="85" t="e">
        <f t="shared" si="482"/>
        <v>#N/A</v>
      </c>
      <c r="AR716" s="85" t="e">
        <f t="shared" si="483"/>
        <v>#N/A</v>
      </c>
      <c r="AS716" s="85" t="e">
        <f t="shared" si="484"/>
        <v>#N/A</v>
      </c>
      <c r="AT716" s="85" t="e">
        <f t="shared" si="485"/>
        <v>#N/A</v>
      </c>
      <c r="AU716" s="85" t="e">
        <f t="shared" si="494"/>
        <v>#VALUE!</v>
      </c>
      <c r="AV716" s="85" t="e">
        <f t="shared" si="495"/>
        <v>#VALUE!</v>
      </c>
      <c r="AW716" s="85" t="e">
        <f t="shared" si="496"/>
        <v>#VALUE!</v>
      </c>
      <c r="AX716" s="25" t="e">
        <f t="shared" si="497"/>
        <v>#VALUE!</v>
      </c>
      <c r="AY716" s="25">
        <f t="shared" si="458"/>
        <v>1.0169999999999999</v>
      </c>
      <c r="AZ716" s="55" t="e">
        <f t="shared" si="498"/>
        <v>#DIV/0!</v>
      </c>
    </row>
    <row r="717" spans="3:52">
      <c r="C717" s="4"/>
      <c r="D717" s="4"/>
      <c r="E717" s="4"/>
      <c r="F717" s="4"/>
      <c r="G717" s="55">
        <f t="shared" si="459"/>
        <v>-1.1208741258741391E-2</v>
      </c>
      <c r="H717" s="26"/>
      <c r="I717" s="25">
        <f>'Randament Mammo'!$I$18-4.5</f>
        <v>61.5</v>
      </c>
      <c r="J717" s="26"/>
      <c r="K717" s="25">
        <f t="shared" si="486"/>
        <v>0</v>
      </c>
      <c r="L717" s="25" t="e">
        <f>VLOOKUP(E717,'Tabele aux MGD'!B707:F717,IF(_CTF="Mo/Mo",2,IF(_CTF="Mo/Rh",3,IF(_CTF="Rh/Rh",4,5))),0)</f>
        <v>#N/A</v>
      </c>
      <c r="M717" s="25" t="e">
        <f t="shared" si="460"/>
        <v>#N/A</v>
      </c>
      <c r="N717" s="25" t="e">
        <f t="shared" si="461"/>
        <v>#N/A</v>
      </c>
      <c r="O717" s="25" t="e">
        <f t="shared" si="462"/>
        <v>#N/A</v>
      </c>
      <c r="P717" s="25" t="e">
        <f t="shared" si="463"/>
        <v>#N/A</v>
      </c>
      <c r="Q717" s="25" t="e">
        <f t="shared" si="464"/>
        <v>#N/A</v>
      </c>
      <c r="R717" s="25" t="e">
        <f t="shared" si="465"/>
        <v>#N/A</v>
      </c>
      <c r="S717" s="25" t="e">
        <f t="shared" si="466"/>
        <v>#N/A</v>
      </c>
      <c r="T717" s="25" t="e">
        <f t="shared" si="467"/>
        <v>#N/A</v>
      </c>
      <c r="U717" s="25" t="e">
        <f t="shared" si="487"/>
        <v>#VALUE!</v>
      </c>
      <c r="V717" s="25" t="e">
        <f t="shared" si="488"/>
        <v>#VALUE!</v>
      </c>
      <c r="W717" s="25" t="e">
        <f t="shared" si="489"/>
        <v>#VALUE!</v>
      </c>
      <c r="X717" s="26"/>
      <c r="Y717" s="85" t="e">
        <f t="shared" si="468"/>
        <v>#N/A</v>
      </c>
      <c r="Z717" s="85" t="e">
        <f t="shared" si="469"/>
        <v>#N/A</v>
      </c>
      <c r="AA717" s="85" t="e">
        <f t="shared" si="470"/>
        <v>#N/A</v>
      </c>
      <c r="AB717" s="85" t="e">
        <f t="shared" si="471"/>
        <v>#N/A</v>
      </c>
      <c r="AC717" s="85" t="e">
        <f t="shared" si="472"/>
        <v>#N/A</v>
      </c>
      <c r="AD717" s="85" t="e">
        <f t="shared" si="473"/>
        <v>#N/A</v>
      </c>
      <c r="AE717" s="85" t="e">
        <f t="shared" si="474"/>
        <v>#N/A</v>
      </c>
      <c r="AF717" s="85" t="e">
        <f t="shared" si="475"/>
        <v>#N/A</v>
      </c>
      <c r="AG717" s="85" t="e">
        <f t="shared" si="476"/>
        <v>#N/A</v>
      </c>
      <c r="AH717" s="85" t="e">
        <f t="shared" si="477"/>
        <v>#N/A</v>
      </c>
      <c r="AI717" s="85" t="e">
        <f t="shared" si="478"/>
        <v>#N/A</v>
      </c>
      <c r="AJ717" s="85" t="e">
        <f t="shared" si="479"/>
        <v>#N/A</v>
      </c>
      <c r="AK717" s="85" t="e">
        <f t="shared" si="490"/>
        <v>#VALUE!</v>
      </c>
      <c r="AL717" s="85" t="e">
        <f t="shared" si="491"/>
        <v>#VALUE!</v>
      </c>
      <c r="AM717" s="85" t="e">
        <f t="shared" si="492"/>
        <v>#VALUE!</v>
      </c>
      <c r="AN717" s="85" t="e">
        <f t="shared" si="493"/>
        <v>#N/A</v>
      </c>
      <c r="AO717" s="85" t="e">
        <f t="shared" si="480"/>
        <v>#N/A</v>
      </c>
      <c r="AP717" s="85" t="e">
        <f t="shared" si="481"/>
        <v>#N/A</v>
      </c>
      <c r="AQ717" s="85" t="e">
        <f t="shared" si="482"/>
        <v>#N/A</v>
      </c>
      <c r="AR717" s="85" t="e">
        <f t="shared" si="483"/>
        <v>#N/A</v>
      </c>
      <c r="AS717" s="85" t="e">
        <f t="shared" si="484"/>
        <v>#N/A</v>
      </c>
      <c r="AT717" s="85" t="e">
        <f t="shared" si="485"/>
        <v>#N/A</v>
      </c>
      <c r="AU717" s="85" t="e">
        <f t="shared" si="494"/>
        <v>#VALUE!</v>
      </c>
      <c r="AV717" s="85" t="e">
        <f t="shared" si="495"/>
        <v>#VALUE!</v>
      </c>
      <c r="AW717" s="85" t="e">
        <f t="shared" si="496"/>
        <v>#VALUE!</v>
      </c>
      <c r="AX717" s="25" t="e">
        <f t="shared" si="497"/>
        <v>#VALUE!</v>
      </c>
      <c r="AY717" s="25">
        <f t="shared" si="458"/>
        <v>1.0169999999999999</v>
      </c>
      <c r="AZ717" s="55" t="e">
        <f t="shared" si="498"/>
        <v>#DIV/0!</v>
      </c>
    </row>
    <row r="718" spans="3:52">
      <c r="C718" s="4"/>
      <c r="D718" s="4"/>
      <c r="E718" s="4"/>
      <c r="F718" s="4"/>
      <c r="G718" s="55">
        <f t="shared" si="459"/>
        <v>-1.1208741258741391E-2</v>
      </c>
      <c r="H718" s="26"/>
      <c r="I718" s="25">
        <f>'Randament Mammo'!$I$18-4.5</f>
        <v>61.5</v>
      </c>
      <c r="J718" s="26"/>
      <c r="K718" s="25">
        <f t="shared" si="486"/>
        <v>0</v>
      </c>
      <c r="L718" s="25" t="e">
        <f>VLOOKUP(E718,'Tabele aux MGD'!B708:F718,IF(_CTF="Mo/Mo",2,IF(_CTF="Mo/Rh",3,IF(_CTF="Rh/Rh",4,5))),0)</f>
        <v>#N/A</v>
      </c>
      <c r="M718" s="25" t="e">
        <f t="shared" si="460"/>
        <v>#N/A</v>
      </c>
      <c r="N718" s="25" t="e">
        <f t="shared" si="461"/>
        <v>#N/A</v>
      </c>
      <c r="O718" s="25" t="e">
        <f t="shared" si="462"/>
        <v>#N/A</v>
      </c>
      <c r="P718" s="25" t="e">
        <f t="shared" si="463"/>
        <v>#N/A</v>
      </c>
      <c r="Q718" s="25" t="e">
        <f t="shared" si="464"/>
        <v>#N/A</v>
      </c>
      <c r="R718" s="25" t="e">
        <f t="shared" si="465"/>
        <v>#N/A</v>
      </c>
      <c r="S718" s="25" t="e">
        <f t="shared" si="466"/>
        <v>#N/A</v>
      </c>
      <c r="T718" s="25" t="e">
        <f t="shared" si="467"/>
        <v>#N/A</v>
      </c>
      <c r="U718" s="25" t="e">
        <f t="shared" si="487"/>
        <v>#VALUE!</v>
      </c>
      <c r="V718" s="25" t="e">
        <f t="shared" si="488"/>
        <v>#VALUE!</v>
      </c>
      <c r="W718" s="25" t="e">
        <f t="shared" si="489"/>
        <v>#VALUE!</v>
      </c>
      <c r="X718" s="26"/>
      <c r="Y718" s="85" t="e">
        <f t="shared" si="468"/>
        <v>#N/A</v>
      </c>
      <c r="Z718" s="85" t="e">
        <f t="shared" si="469"/>
        <v>#N/A</v>
      </c>
      <c r="AA718" s="85" t="e">
        <f t="shared" si="470"/>
        <v>#N/A</v>
      </c>
      <c r="AB718" s="85" t="e">
        <f t="shared" si="471"/>
        <v>#N/A</v>
      </c>
      <c r="AC718" s="85" t="e">
        <f t="shared" si="472"/>
        <v>#N/A</v>
      </c>
      <c r="AD718" s="85" t="e">
        <f t="shared" si="473"/>
        <v>#N/A</v>
      </c>
      <c r="AE718" s="85" t="e">
        <f t="shared" si="474"/>
        <v>#N/A</v>
      </c>
      <c r="AF718" s="85" t="e">
        <f t="shared" si="475"/>
        <v>#N/A</v>
      </c>
      <c r="AG718" s="85" t="e">
        <f t="shared" si="476"/>
        <v>#N/A</v>
      </c>
      <c r="AH718" s="85" t="e">
        <f t="shared" si="477"/>
        <v>#N/A</v>
      </c>
      <c r="AI718" s="85" t="e">
        <f t="shared" si="478"/>
        <v>#N/A</v>
      </c>
      <c r="AJ718" s="85" t="e">
        <f t="shared" si="479"/>
        <v>#N/A</v>
      </c>
      <c r="AK718" s="85" t="e">
        <f t="shared" si="490"/>
        <v>#VALUE!</v>
      </c>
      <c r="AL718" s="85" t="e">
        <f t="shared" si="491"/>
        <v>#VALUE!</v>
      </c>
      <c r="AM718" s="85" t="e">
        <f t="shared" si="492"/>
        <v>#VALUE!</v>
      </c>
      <c r="AN718" s="85" t="e">
        <f t="shared" si="493"/>
        <v>#N/A</v>
      </c>
      <c r="AO718" s="85" t="e">
        <f t="shared" si="480"/>
        <v>#N/A</v>
      </c>
      <c r="AP718" s="85" t="e">
        <f t="shared" si="481"/>
        <v>#N/A</v>
      </c>
      <c r="AQ718" s="85" t="e">
        <f t="shared" si="482"/>
        <v>#N/A</v>
      </c>
      <c r="AR718" s="85" t="e">
        <f t="shared" si="483"/>
        <v>#N/A</v>
      </c>
      <c r="AS718" s="85" t="e">
        <f t="shared" si="484"/>
        <v>#N/A</v>
      </c>
      <c r="AT718" s="85" t="e">
        <f t="shared" si="485"/>
        <v>#N/A</v>
      </c>
      <c r="AU718" s="85" t="e">
        <f t="shared" si="494"/>
        <v>#VALUE!</v>
      </c>
      <c r="AV718" s="85" t="e">
        <f t="shared" si="495"/>
        <v>#VALUE!</v>
      </c>
      <c r="AW718" s="85" t="e">
        <f t="shared" si="496"/>
        <v>#VALUE!</v>
      </c>
      <c r="AX718" s="25" t="e">
        <f t="shared" si="497"/>
        <v>#VALUE!</v>
      </c>
      <c r="AY718" s="25">
        <f t="shared" si="458"/>
        <v>1.0169999999999999</v>
      </c>
      <c r="AZ718" s="55" t="e">
        <f t="shared" si="498"/>
        <v>#DIV/0!</v>
      </c>
    </row>
    <row r="719" spans="3:52">
      <c r="C719" s="4"/>
      <c r="D719" s="4"/>
      <c r="E719" s="4"/>
      <c r="F719" s="4"/>
      <c r="G719" s="55">
        <f t="shared" si="459"/>
        <v>-1.1208741258741391E-2</v>
      </c>
      <c r="H719" s="26"/>
      <c r="I719" s="25">
        <f>'Randament Mammo'!$I$18-4.5</f>
        <v>61.5</v>
      </c>
      <c r="J719" s="26"/>
      <c r="K719" s="25">
        <f t="shared" si="486"/>
        <v>0</v>
      </c>
      <c r="L719" s="25" t="e">
        <f>VLOOKUP(E719,'Tabele aux MGD'!B709:F719,IF(_CTF="Mo/Mo",2,IF(_CTF="Mo/Rh",3,IF(_CTF="Rh/Rh",4,5))),0)</f>
        <v>#N/A</v>
      </c>
      <c r="M719" s="25" t="e">
        <f t="shared" si="460"/>
        <v>#N/A</v>
      </c>
      <c r="N719" s="25" t="e">
        <f t="shared" si="461"/>
        <v>#N/A</v>
      </c>
      <c r="O719" s="25" t="e">
        <f t="shared" si="462"/>
        <v>#N/A</v>
      </c>
      <c r="P719" s="25" t="e">
        <f t="shared" si="463"/>
        <v>#N/A</v>
      </c>
      <c r="Q719" s="25" t="e">
        <f t="shared" si="464"/>
        <v>#N/A</v>
      </c>
      <c r="R719" s="25" t="e">
        <f t="shared" si="465"/>
        <v>#N/A</v>
      </c>
      <c r="S719" s="25" t="e">
        <f t="shared" si="466"/>
        <v>#N/A</v>
      </c>
      <c r="T719" s="25" t="e">
        <f t="shared" si="467"/>
        <v>#N/A</v>
      </c>
      <c r="U719" s="25" t="e">
        <f t="shared" si="487"/>
        <v>#VALUE!</v>
      </c>
      <c r="V719" s="25" t="e">
        <f t="shared" si="488"/>
        <v>#VALUE!</v>
      </c>
      <c r="W719" s="25" t="e">
        <f t="shared" si="489"/>
        <v>#VALUE!</v>
      </c>
      <c r="X719" s="26"/>
      <c r="Y719" s="85" t="e">
        <f t="shared" si="468"/>
        <v>#N/A</v>
      </c>
      <c r="Z719" s="85" t="e">
        <f t="shared" si="469"/>
        <v>#N/A</v>
      </c>
      <c r="AA719" s="85" t="e">
        <f t="shared" si="470"/>
        <v>#N/A</v>
      </c>
      <c r="AB719" s="85" t="e">
        <f t="shared" si="471"/>
        <v>#N/A</v>
      </c>
      <c r="AC719" s="85" t="e">
        <f t="shared" si="472"/>
        <v>#N/A</v>
      </c>
      <c r="AD719" s="85" t="e">
        <f t="shared" si="473"/>
        <v>#N/A</v>
      </c>
      <c r="AE719" s="85" t="e">
        <f t="shared" si="474"/>
        <v>#N/A</v>
      </c>
      <c r="AF719" s="85" t="e">
        <f t="shared" si="475"/>
        <v>#N/A</v>
      </c>
      <c r="AG719" s="85" t="e">
        <f t="shared" si="476"/>
        <v>#N/A</v>
      </c>
      <c r="AH719" s="85" t="e">
        <f t="shared" si="477"/>
        <v>#N/A</v>
      </c>
      <c r="AI719" s="85" t="e">
        <f t="shared" si="478"/>
        <v>#N/A</v>
      </c>
      <c r="AJ719" s="85" t="e">
        <f t="shared" si="479"/>
        <v>#N/A</v>
      </c>
      <c r="AK719" s="85" t="e">
        <f t="shared" si="490"/>
        <v>#VALUE!</v>
      </c>
      <c r="AL719" s="85" t="e">
        <f t="shared" si="491"/>
        <v>#VALUE!</v>
      </c>
      <c r="AM719" s="85" t="e">
        <f t="shared" si="492"/>
        <v>#VALUE!</v>
      </c>
      <c r="AN719" s="85" t="e">
        <f t="shared" si="493"/>
        <v>#N/A</v>
      </c>
      <c r="AO719" s="85" t="e">
        <f t="shared" si="480"/>
        <v>#N/A</v>
      </c>
      <c r="AP719" s="85" t="e">
        <f t="shared" si="481"/>
        <v>#N/A</v>
      </c>
      <c r="AQ719" s="85" t="e">
        <f t="shared" si="482"/>
        <v>#N/A</v>
      </c>
      <c r="AR719" s="85" t="e">
        <f t="shared" si="483"/>
        <v>#N/A</v>
      </c>
      <c r="AS719" s="85" t="e">
        <f t="shared" si="484"/>
        <v>#N/A</v>
      </c>
      <c r="AT719" s="85" t="e">
        <f t="shared" si="485"/>
        <v>#N/A</v>
      </c>
      <c r="AU719" s="85" t="e">
        <f t="shared" si="494"/>
        <v>#VALUE!</v>
      </c>
      <c r="AV719" s="85" t="e">
        <f t="shared" si="495"/>
        <v>#VALUE!</v>
      </c>
      <c r="AW719" s="85" t="e">
        <f t="shared" si="496"/>
        <v>#VALUE!</v>
      </c>
      <c r="AX719" s="25" t="e">
        <f t="shared" si="497"/>
        <v>#VALUE!</v>
      </c>
      <c r="AY719" s="25">
        <f t="shared" ref="AY719:AY778" si="499">VLOOKUP(_CTF,_Tabel6,2,FALSE)</f>
        <v>1.0169999999999999</v>
      </c>
      <c r="AZ719" s="55" t="e">
        <f t="shared" si="498"/>
        <v>#DIV/0!</v>
      </c>
    </row>
    <row r="720" spans="3:52">
      <c r="C720" s="4"/>
      <c r="D720" s="4"/>
      <c r="E720" s="4"/>
      <c r="F720" s="4"/>
      <c r="G720" s="55">
        <f t="shared" si="459"/>
        <v>-1.1208741258741391E-2</v>
      </c>
      <c r="H720" s="26"/>
      <c r="I720" s="25">
        <f>'Randament Mammo'!$I$18-4.5</f>
        <v>61.5</v>
      </c>
      <c r="J720" s="26"/>
      <c r="K720" s="25">
        <f t="shared" si="486"/>
        <v>0</v>
      </c>
      <c r="L720" s="25" t="e">
        <f>VLOOKUP(E720,'Tabele aux MGD'!B710:F720,IF(_CTF="Mo/Mo",2,IF(_CTF="Mo/Rh",3,IF(_CTF="Rh/Rh",4,5))),0)</f>
        <v>#N/A</v>
      </c>
      <c r="M720" s="25" t="e">
        <f t="shared" si="460"/>
        <v>#N/A</v>
      </c>
      <c r="N720" s="25" t="e">
        <f t="shared" si="461"/>
        <v>#N/A</v>
      </c>
      <c r="O720" s="25" t="e">
        <f t="shared" si="462"/>
        <v>#N/A</v>
      </c>
      <c r="P720" s="25" t="e">
        <f t="shared" si="463"/>
        <v>#N/A</v>
      </c>
      <c r="Q720" s="25" t="e">
        <f t="shared" si="464"/>
        <v>#N/A</v>
      </c>
      <c r="R720" s="25" t="e">
        <f t="shared" si="465"/>
        <v>#N/A</v>
      </c>
      <c r="S720" s="25" t="e">
        <f t="shared" si="466"/>
        <v>#N/A</v>
      </c>
      <c r="T720" s="25" t="e">
        <f t="shared" si="467"/>
        <v>#N/A</v>
      </c>
      <c r="U720" s="25" t="e">
        <f t="shared" si="487"/>
        <v>#VALUE!</v>
      </c>
      <c r="V720" s="25" t="e">
        <f t="shared" si="488"/>
        <v>#VALUE!</v>
      </c>
      <c r="W720" s="25" t="e">
        <f t="shared" si="489"/>
        <v>#VALUE!</v>
      </c>
      <c r="X720" s="26"/>
      <c r="Y720" s="85" t="e">
        <f t="shared" si="468"/>
        <v>#N/A</v>
      </c>
      <c r="Z720" s="85" t="e">
        <f t="shared" si="469"/>
        <v>#N/A</v>
      </c>
      <c r="AA720" s="85" t="e">
        <f t="shared" si="470"/>
        <v>#N/A</v>
      </c>
      <c r="AB720" s="85" t="e">
        <f t="shared" si="471"/>
        <v>#N/A</v>
      </c>
      <c r="AC720" s="85" t="e">
        <f t="shared" si="472"/>
        <v>#N/A</v>
      </c>
      <c r="AD720" s="85" t="e">
        <f t="shared" si="473"/>
        <v>#N/A</v>
      </c>
      <c r="AE720" s="85" t="e">
        <f t="shared" si="474"/>
        <v>#N/A</v>
      </c>
      <c r="AF720" s="85" t="e">
        <f t="shared" si="475"/>
        <v>#N/A</v>
      </c>
      <c r="AG720" s="85" t="e">
        <f t="shared" si="476"/>
        <v>#N/A</v>
      </c>
      <c r="AH720" s="85" t="e">
        <f t="shared" si="477"/>
        <v>#N/A</v>
      </c>
      <c r="AI720" s="85" t="e">
        <f t="shared" si="478"/>
        <v>#N/A</v>
      </c>
      <c r="AJ720" s="85" t="e">
        <f t="shared" si="479"/>
        <v>#N/A</v>
      </c>
      <c r="AK720" s="85" t="e">
        <f t="shared" si="490"/>
        <v>#VALUE!</v>
      </c>
      <c r="AL720" s="85" t="e">
        <f t="shared" si="491"/>
        <v>#VALUE!</v>
      </c>
      <c r="AM720" s="85" t="e">
        <f t="shared" si="492"/>
        <v>#VALUE!</v>
      </c>
      <c r="AN720" s="85" t="e">
        <f t="shared" si="493"/>
        <v>#N/A</v>
      </c>
      <c r="AO720" s="85" t="e">
        <f t="shared" si="480"/>
        <v>#N/A</v>
      </c>
      <c r="AP720" s="85" t="e">
        <f t="shared" si="481"/>
        <v>#N/A</v>
      </c>
      <c r="AQ720" s="85" t="e">
        <f t="shared" si="482"/>
        <v>#N/A</v>
      </c>
      <c r="AR720" s="85" t="e">
        <f t="shared" si="483"/>
        <v>#N/A</v>
      </c>
      <c r="AS720" s="85" t="e">
        <f t="shared" si="484"/>
        <v>#N/A</v>
      </c>
      <c r="AT720" s="85" t="e">
        <f t="shared" si="485"/>
        <v>#N/A</v>
      </c>
      <c r="AU720" s="85" t="e">
        <f t="shared" si="494"/>
        <v>#VALUE!</v>
      </c>
      <c r="AV720" s="85" t="e">
        <f t="shared" si="495"/>
        <v>#VALUE!</v>
      </c>
      <c r="AW720" s="85" t="e">
        <f t="shared" si="496"/>
        <v>#VALUE!</v>
      </c>
      <c r="AX720" s="25" t="e">
        <f t="shared" si="497"/>
        <v>#VALUE!</v>
      </c>
      <c r="AY720" s="25">
        <f t="shared" si="499"/>
        <v>1.0169999999999999</v>
      </c>
      <c r="AZ720" s="55" t="e">
        <f t="shared" si="498"/>
        <v>#DIV/0!</v>
      </c>
    </row>
    <row r="721" spans="3:52">
      <c r="C721" s="4"/>
      <c r="D721" s="4"/>
      <c r="E721" s="4"/>
      <c r="F721" s="4"/>
      <c r="G721" s="55">
        <f t="shared" si="459"/>
        <v>-1.1208741258741391E-2</v>
      </c>
      <c r="H721" s="26"/>
      <c r="I721" s="25">
        <f>'Randament Mammo'!$I$18-4.5</f>
        <v>61.5</v>
      </c>
      <c r="J721" s="26"/>
      <c r="K721" s="25">
        <f t="shared" si="486"/>
        <v>0</v>
      </c>
      <c r="L721" s="25" t="e">
        <f>VLOOKUP(E721,'Tabele aux MGD'!B711:F721,IF(_CTF="Mo/Mo",2,IF(_CTF="Mo/Rh",3,IF(_CTF="Rh/Rh",4,5))),0)</f>
        <v>#N/A</v>
      </c>
      <c r="M721" s="25" t="e">
        <f t="shared" si="460"/>
        <v>#N/A</v>
      </c>
      <c r="N721" s="25" t="e">
        <f t="shared" si="461"/>
        <v>#N/A</v>
      </c>
      <c r="O721" s="25" t="e">
        <f t="shared" si="462"/>
        <v>#N/A</v>
      </c>
      <c r="P721" s="25" t="e">
        <f t="shared" si="463"/>
        <v>#N/A</v>
      </c>
      <c r="Q721" s="25" t="e">
        <f t="shared" si="464"/>
        <v>#N/A</v>
      </c>
      <c r="R721" s="25" t="e">
        <f t="shared" si="465"/>
        <v>#N/A</v>
      </c>
      <c r="S721" s="25" t="e">
        <f t="shared" si="466"/>
        <v>#N/A</v>
      </c>
      <c r="T721" s="25" t="e">
        <f t="shared" si="467"/>
        <v>#N/A</v>
      </c>
      <c r="U721" s="25" t="e">
        <f t="shared" si="487"/>
        <v>#VALUE!</v>
      </c>
      <c r="V721" s="25" t="e">
        <f t="shared" si="488"/>
        <v>#VALUE!</v>
      </c>
      <c r="W721" s="25" t="e">
        <f t="shared" si="489"/>
        <v>#VALUE!</v>
      </c>
      <c r="X721" s="26"/>
      <c r="Y721" s="85" t="e">
        <f t="shared" si="468"/>
        <v>#N/A</v>
      </c>
      <c r="Z721" s="85" t="e">
        <f t="shared" si="469"/>
        <v>#N/A</v>
      </c>
      <c r="AA721" s="85" t="e">
        <f t="shared" si="470"/>
        <v>#N/A</v>
      </c>
      <c r="AB721" s="85" t="e">
        <f t="shared" si="471"/>
        <v>#N/A</v>
      </c>
      <c r="AC721" s="85" t="e">
        <f t="shared" si="472"/>
        <v>#N/A</v>
      </c>
      <c r="AD721" s="85" t="e">
        <f t="shared" si="473"/>
        <v>#N/A</v>
      </c>
      <c r="AE721" s="85" t="e">
        <f t="shared" si="474"/>
        <v>#N/A</v>
      </c>
      <c r="AF721" s="85" t="e">
        <f t="shared" si="475"/>
        <v>#N/A</v>
      </c>
      <c r="AG721" s="85" t="e">
        <f t="shared" si="476"/>
        <v>#N/A</v>
      </c>
      <c r="AH721" s="85" t="e">
        <f t="shared" si="477"/>
        <v>#N/A</v>
      </c>
      <c r="AI721" s="85" t="e">
        <f t="shared" si="478"/>
        <v>#N/A</v>
      </c>
      <c r="AJ721" s="85" t="e">
        <f t="shared" si="479"/>
        <v>#N/A</v>
      </c>
      <c r="AK721" s="85" t="e">
        <f t="shared" si="490"/>
        <v>#VALUE!</v>
      </c>
      <c r="AL721" s="85" t="e">
        <f t="shared" si="491"/>
        <v>#VALUE!</v>
      </c>
      <c r="AM721" s="85" t="e">
        <f t="shared" si="492"/>
        <v>#VALUE!</v>
      </c>
      <c r="AN721" s="85" t="e">
        <f t="shared" si="493"/>
        <v>#N/A</v>
      </c>
      <c r="AO721" s="85" t="e">
        <f t="shared" si="480"/>
        <v>#N/A</v>
      </c>
      <c r="AP721" s="85" t="e">
        <f t="shared" si="481"/>
        <v>#N/A</v>
      </c>
      <c r="AQ721" s="85" t="e">
        <f t="shared" si="482"/>
        <v>#N/A</v>
      </c>
      <c r="AR721" s="85" t="e">
        <f t="shared" si="483"/>
        <v>#N/A</v>
      </c>
      <c r="AS721" s="85" t="e">
        <f t="shared" si="484"/>
        <v>#N/A</v>
      </c>
      <c r="AT721" s="85" t="e">
        <f t="shared" si="485"/>
        <v>#N/A</v>
      </c>
      <c r="AU721" s="85" t="e">
        <f t="shared" si="494"/>
        <v>#VALUE!</v>
      </c>
      <c r="AV721" s="85" t="e">
        <f t="shared" si="495"/>
        <v>#VALUE!</v>
      </c>
      <c r="AW721" s="85" t="e">
        <f t="shared" si="496"/>
        <v>#VALUE!</v>
      </c>
      <c r="AX721" s="25" t="e">
        <f t="shared" si="497"/>
        <v>#VALUE!</v>
      </c>
      <c r="AY721" s="25">
        <f t="shared" si="499"/>
        <v>1.0169999999999999</v>
      </c>
      <c r="AZ721" s="55" t="e">
        <f t="shared" si="498"/>
        <v>#DIV/0!</v>
      </c>
    </row>
    <row r="722" spans="3:52">
      <c r="C722" s="4"/>
      <c r="D722" s="4"/>
      <c r="E722" s="4"/>
      <c r="F722" s="4"/>
      <c r="G722" s="55">
        <f t="shared" si="459"/>
        <v>-1.1208741258741391E-2</v>
      </c>
      <c r="H722" s="26"/>
      <c r="I722" s="25">
        <f>'Randament Mammo'!$I$18-4.5</f>
        <v>61.5</v>
      </c>
      <c r="J722" s="26"/>
      <c r="K722" s="25">
        <f t="shared" si="486"/>
        <v>0</v>
      </c>
      <c r="L722" s="25" t="e">
        <f>VLOOKUP(E722,'Tabele aux MGD'!B712:F722,IF(_CTF="Mo/Mo",2,IF(_CTF="Mo/Rh",3,IF(_CTF="Rh/Rh",4,5))),0)</f>
        <v>#N/A</v>
      </c>
      <c r="M722" s="25" t="e">
        <f t="shared" si="460"/>
        <v>#N/A</v>
      </c>
      <c r="N722" s="25" t="e">
        <f t="shared" si="461"/>
        <v>#N/A</v>
      </c>
      <c r="O722" s="25" t="e">
        <f t="shared" si="462"/>
        <v>#N/A</v>
      </c>
      <c r="P722" s="25" t="e">
        <f t="shared" si="463"/>
        <v>#N/A</v>
      </c>
      <c r="Q722" s="25" t="e">
        <f t="shared" si="464"/>
        <v>#N/A</v>
      </c>
      <c r="R722" s="25" t="e">
        <f t="shared" si="465"/>
        <v>#N/A</v>
      </c>
      <c r="S722" s="25" t="e">
        <f t="shared" si="466"/>
        <v>#N/A</v>
      </c>
      <c r="T722" s="25" t="e">
        <f t="shared" si="467"/>
        <v>#N/A</v>
      </c>
      <c r="U722" s="25" t="e">
        <f t="shared" si="487"/>
        <v>#VALUE!</v>
      </c>
      <c r="V722" s="25" t="e">
        <f t="shared" si="488"/>
        <v>#VALUE!</v>
      </c>
      <c r="W722" s="25" t="e">
        <f t="shared" si="489"/>
        <v>#VALUE!</v>
      </c>
      <c r="X722" s="26"/>
      <c r="Y722" s="85" t="e">
        <f t="shared" si="468"/>
        <v>#N/A</v>
      </c>
      <c r="Z722" s="85" t="e">
        <f t="shared" si="469"/>
        <v>#N/A</v>
      </c>
      <c r="AA722" s="85" t="e">
        <f t="shared" si="470"/>
        <v>#N/A</v>
      </c>
      <c r="AB722" s="85" t="e">
        <f t="shared" si="471"/>
        <v>#N/A</v>
      </c>
      <c r="AC722" s="85" t="e">
        <f t="shared" si="472"/>
        <v>#N/A</v>
      </c>
      <c r="AD722" s="85" t="e">
        <f t="shared" si="473"/>
        <v>#N/A</v>
      </c>
      <c r="AE722" s="85" t="e">
        <f t="shared" si="474"/>
        <v>#N/A</v>
      </c>
      <c r="AF722" s="85" t="e">
        <f t="shared" si="475"/>
        <v>#N/A</v>
      </c>
      <c r="AG722" s="85" t="e">
        <f t="shared" si="476"/>
        <v>#N/A</v>
      </c>
      <c r="AH722" s="85" t="e">
        <f t="shared" si="477"/>
        <v>#N/A</v>
      </c>
      <c r="AI722" s="85" t="e">
        <f t="shared" si="478"/>
        <v>#N/A</v>
      </c>
      <c r="AJ722" s="85" t="e">
        <f t="shared" si="479"/>
        <v>#N/A</v>
      </c>
      <c r="AK722" s="85" t="e">
        <f t="shared" si="490"/>
        <v>#VALUE!</v>
      </c>
      <c r="AL722" s="85" t="e">
        <f t="shared" si="491"/>
        <v>#VALUE!</v>
      </c>
      <c r="AM722" s="85" t="e">
        <f t="shared" si="492"/>
        <v>#VALUE!</v>
      </c>
      <c r="AN722" s="85" t="e">
        <f t="shared" si="493"/>
        <v>#N/A</v>
      </c>
      <c r="AO722" s="85" t="e">
        <f t="shared" si="480"/>
        <v>#N/A</v>
      </c>
      <c r="AP722" s="85" t="e">
        <f t="shared" si="481"/>
        <v>#N/A</v>
      </c>
      <c r="AQ722" s="85" t="e">
        <f t="shared" si="482"/>
        <v>#N/A</v>
      </c>
      <c r="AR722" s="85" t="e">
        <f t="shared" si="483"/>
        <v>#N/A</v>
      </c>
      <c r="AS722" s="85" t="e">
        <f t="shared" si="484"/>
        <v>#N/A</v>
      </c>
      <c r="AT722" s="85" t="e">
        <f t="shared" si="485"/>
        <v>#N/A</v>
      </c>
      <c r="AU722" s="85" t="e">
        <f t="shared" si="494"/>
        <v>#VALUE!</v>
      </c>
      <c r="AV722" s="85" t="e">
        <f t="shared" si="495"/>
        <v>#VALUE!</v>
      </c>
      <c r="AW722" s="85" t="e">
        <f t="shared" si="496"/>
        <v>#VALUE!</v>
      </c>
      <c r="AX722" s="25" t="e">
        <f t="shared" si="497"/>
        <v>#VALUE!</v>
      </c>
      <c r="AY722" s="25">
        <f t="shared" si="499"/>
        <v>1.0169999999999999</v>
      </c>
      <c r="AZ722" s="55" t="e">
        <f t="shared" si="498"/>
        <v>#DIV/0!</v>
      </c>
    </row>
    <row r="723" spans="3:52">
      <c r="C723" s="4"/>
      <c r="D723" s="4"/>
      <c r="E723" s="4"/>
      <c r="F723" s="4"/>
      <c r="G723" s="55">
        <f t="shared" si="459"/>
        <v>-1.1208741258741391E-2</v>
      </c>
      <c r="H723" s="26"/>
      <c r="I723" s="25">
        <f>'Randament Mammo'!$I$18-4.5</f>
        <v>61.5</v>
      </c>
      <c r="J723" s="26"/>
      <c r="K723" s="25">
        <f t="shared" si="486"/>
        <v>0</v>
      </c>
      <c r="L723" s="25" t="e">
        <f>VLOOKUP(E723,'Tabele aux MGD'!B713:F723,IF(_CTF="Mo/Mo",2,IF(_CTF="Mo/Rh",3,IF(_CTF="Rh/Rh",4,5))),0)</f>
        <v>#N/A</v>
      </c>
      <c r="M723" s="25" t="e">
        <f t="shared" si="460"/>
        <v>#N/A</v>
      </c>
      <c r="N723" s="25" t="e">
        <f t="shared" si="461"/>
        <v>#N/A</v>
      </c>
      <c r="O723" s="25" t="e">
        <f t="shared" si="462"/>
        <v>#N/A</v>
      </c>
      <c r="P723" s="25" t="e">
        <f t="shared" si="463"/>
        <v>#N/A</v>
      </c>
      <c r="Q723" s="25" t="e">
        <f t="shared" si="464"/>
        <v>#N/A</v>
      </c>
      <c r="R723" s="25" t="e">
        <f t="shared" si="465"/>
        <v>#N/A</v>
      </c>
      <c r="S723" s="25" t="e">
        <f t="shared" si="466"/>
        <v>#N/A</v>
      </c>
      <c r="T723" s="25" t="e">
        <f t="shared" si="467"/>
        <v>#N/A</v>
      </c>
      <c r="U723" s="25" t="e">
        <f t="shared" si="487"/>
        <v>#VALUE!</v>
      </c>
      <c r="V723" s="25" t="e">
        <f t="shared" si="488"/>
        <v>#VALUE!</v>
      </c>
      <c r="W723" s="25" t="e">
        <f t="shared" si="489"/>
        <v>#VALUE!</v>
      </c>
      <c r="X723" s="26"/>
      <c r="Y723" s="85" t="e">
        <f t="shared" si="468"/>
        <v>#N/A</v>
      </c>
      <c r="Z723" s="85" t="e">
        <f t="shared" si="469"/>
        <v>#N/A</v>
      </c>
      <c r="AA723" s="85" t="e">
        <f t="shared" si="470"/>
        <v>#N/A</v>
      </c>
      <c r="AB723" s="85" t="e">
        <f t="shared" si="471"/>
        <v>#N/A</v>
      </c>
      <c r="AC723" s="85" t="e">
        <f t="shared" si="472"/>
        <v>#N/A</v>
      </c>
      <c r="AD723" s="85" t="e">
        <f t="shared" si="473"/>
        <v>#N/A</v>
      </c>
      <c r="AE723" s="85" t="e">
        <f t="shared" si="474"/>
        <v>#N/A</v>
      </c>
      <c r="AF723" s="85" t="e">
        <f t="shared" si="475"/>
        <v>#N/A</v>
      </c>
      <c r="AG723" s="85" t="e">
        <f t="shared" si="476"/>
        <v>#N/A</v>
      </c>
      <c r="AH723" s="85" t="e">
        <f t="shared" si="477"/>
        <v>#N/A</v>
      </c>
      <c r="AI723" s="85" t="e">
        <f t="shared" si="478"/>
        <v>#N/A</v>
      </c>
      <c r="AJ723" s="85" t="e">
        <f t="shared" si="479"/>
        <v>#N/A</v>
      </c>
      <c r="AK723" s="85" t="e">
        <f t="shared" si="490"/>
        <v>#VALUE!</v>
      </c>
      <c r="AL723" s="85" t="e">
        <f t="shared" si="491"/>
        <v>#VALUE!</v>
      </c>
      <c r="AM723" s="85" t="e">
        <f t="shared" si="492"/>
        <v>#VALUE!</v>
      </c>
      <c r="AN723" s="85" t="e">
        <f t="shared" si="493"/>
        <v>#N/A</v>
      </c>
      <c r="AO723" s="85" t="e">
        <f t="shared" si="480"/>
        <v>#N/A</v>
      </c>
      <c r="AP723" s="85" t="e">
        <f t="shared" si="481"/>
        <v>#N/A</v>
      </c>
      <c r="AQ723" s="85" t="e">
        <f t="shared" si="482"/>
        <v>#N/A</v>
      </c>
      <c r="AR723" s="85" t="e">
        <f t="shared" si="483"/>
        <v>#N/A</v>
      </c>
      <c r="AS723" s="85" t="e">
        <f t="shared" si="484"/>
        <v>#N/A</v>
      </c>
      <c r="AT723" s="85" t="e">
        <f t="shared" si="485"/>
        <v>#N/A</v>
      </c>
      <c r="AU723" s="85" t="e">
        <f t="shared" si="494"/>
        <v>#VALUE!</v>
      </c>
      <c r="AV723" s="85" t="e">
        <f t="shared" si="495"/>
        <v>#VALUE!</v>
      </c>
      <c r="AW723" s="85" t="e">
        <f t="shared" si="496"/>
        <v>#VALUE!</v>
      </c>
      <c r="AX723" s="25" t="e">
        <f t="shared" si="497"/>
        <v>#VALUE!</v>
      </c>
      <c r="AY723" s="25">
        <f t="shared" si="499"/>
        <v>1.0169999999999999</v>
      </c>
      <c r="AZ723" s="55" t="e">
        <f t="shared" si="498"/>
        <v>#DIV/0!</v>
      </c>
    </row>
    <row r="724" spans="3:52">
      <c r="C724" s="4"/>
      <c r="D724" s="4"/>
      <c r="E724" s="4"/>
      <c r="F724" s="4"/>
      <c r="G724" s="55">
        <f t="shared" si="459"/>
        <v>-1.1208741258741391E-2</v>
      </c>
      <c r="H724" s="26"/>
      <c r="I724" s="25">
        <f>'Randament Mammo'!$I$18-4.5</f>
        <v>61.5</v>
      </c>
      <c r="J724" s="26"/>
      <c r="K724" s="25">
        <f t="shared" si="486"/>
        <v>0</v>
      </c>
      <c r="L724" s="25" t="e">
        <f>VLOOKUP(E724,'Tabele aux MGD'!B714:F724,IF(_CTF="Mo/Mo",2,IF(_CTF="Mo/Rh",3,IF(_CTF="Rh/Rh",4,5))),0)</f>
        <v>#N/A</v>
      </c>
      <c r="M724" s="25" t="e">
        <f t="shared" si="460"/>
        <v>#N/A</v>
      </c>
      <c r="N724" s="25" t="e">
        <f t="shared" si="461"/>
        <v>#N/A</v>
      </c>
      <c r="O724" s="25" t="e">
        <f t="shared" si="462"/>
        <v>#N/A</v>
      </c>
      <c r="P724" s="25" t="e">
        <f t="shared" si="463"/>
        <v>#N/A</v>
      </c>
      <c r="Q724" s="25" t="e">
        <f t="shared" si="464"/>
        <v>#N/A</v>
      </c>
      <c r="R724" s="25" t="e">
        <f t="shared" si="465"/>
        <v>#N/A</v>
      </c>
      <c r="S724" s="25" t="e">
        <f t="shared" si="466"/>
        <v>#N/A</v>
      </c>
      <c r="T724" s="25" t="e">
        <f t="shared" si="467"/>
        <v>#N/A</v>
      </c>
      <c r="U724" s="25" t="e">
        <f t="shared" si="487"/>
        <v>#VALUE!</v>
      </c>
      <c r="V724" s="25" t="e">
        <f t="shared" si="488"/>
        <v>#VALUE!</v>
      </c>
      <c r="W724" s="25" t="e">
        <f t="shared" si="489"/>
        <v>#VALUE!</v>
      </c>
      <c r="X724" s="26"/>
      <c r="Y724" s="85" t="e">
        <f t="shared" si="468"/>
        <v>#N/A</v>
      </c>
      <c r="Z724" s="85" t="e">
        <f t="shared" si="469"/>
        <v>#N/A</v>
      </c>
      <c r="AA724" s="85" t="e">
        <f t="shared" si="470"/>
        <v>#N/A</v>
      </c>
      <c r="AB724" s="85" t="e">
        <f t="shared" si="471"/>
        <v>#N/A</v>
      </c>
      <c r="AC724" s="85" t="e">
        <f t="shared" si="472"/>
        <v>#N/A</v>
      </c>
      <c r="AD724" s="85" t="e">
        <f t="shared" si="473"/>
        <v>#N/A</v>
      </c>
      <c r="AE724" s="85" t="e">
        <f t="shared" si="474"/>
        <v>#N/A</v>
      </c>
      <c r="AF724" s="85" t="e">
        <f t="shared" si="475"/>
        <v>#N/A</v>
      </c>
      <c r="AG724" s="85" t="e">
        <f t="shared" si="476"/>
        <v>#N/A</v>
      </c>
      <c r="AH724" s="85" t="e">
        <f t="shared" si="477"/>
        <v>#N/A</v>
      </c>
      <c r="AI724" s="85" t="e">
        <f t="shared" si="478"/>
        <v>#N/A</v>
      </c>
      <c r="AJ724" s="85" t="e">
        <f t="shared" si="479"/>
        <v>#N/A</v>
      </c>
      <c r="AK724" s="85" t="e">
        <f t="shared" si="490"/>
        <v>#VALUE!</v>
      </c>
      <c r="AL724" s="85" t="e">
        <f t="shared" si="491"/>
        <v>#VALUE!</v>
      </c>
      <c r="AM724" s="85" t="e">
        <f t="shared" si="492"/>
        <v>#VALUE!</v>
      </c>
      <c r="AN724" s="85" t="e">
        <f t="shared" si="493"/>
        <v>#N/A</v>
      </c>
      <c r="AO724" s="85" t="e">
        <f t="shared" si="480"/>
        <v>#N/A</v>
      </c>
      <c r="AP724" s="85" t="e">
        <f t="shared" si="481"/>
        <v>#N/A</v>
      </c>
      <c r="AQ724" s="85" t="e">
        <f t="shared" si="482"/>
        <v>#N/A</v>
      </c>
      <c r="AR724" s="85" t="e">
        <f t="shared" si="483"/>
        <v>#N/A</v>
      </c>
      <c r="AS724" s="85" t="e">
        <f t="shared" si="484"/>
        <v>#N/A</v>
      </c>
      <c r="AT724" s="85" t="e">
        <f t="shared" si="485"/>
        <v>#N/A</v>
      </c>
      <c r="AU724" s="85" t="e">
        <f t="shared" si="494"/>
        <v>#VALUE!</v>
      </c>
      <c r="AV724" s="85" t="e">
        <f t="shared" si="495"/>
        <v>#VALUE!</v>
      </c>
      <c r="AW724" s="85" t="e">
        <f t="shared" si="496"/>
        <v>#VALUE!</v>
      </c>
      <c r="AX724" s="25" t="e">
        <f t="shared" si="497"/>
        <v>#VALUE!</v>
      </c>
      <c r="AY724" s="25">
        <f t="shared" si="499"/>
        <v>1.0169999999999999</v>
      </c>
      <c r="AZ724" s="55" t="e">
        <f t="shared" si="498"/>
        <v>#DIV/0!</v>
      </c>
    </row>
    <row r="725" spans="3:52">
      <c r="C725" s="4"/>
      <c r="D725" s="4"/>
      <c r="E725" s="4"/>
      <c r="F725" s="4"/>
      <c r="G725" s="55">
        <f t="shared" si="459"/>
        <v>-1.1208741258741391E-2</v>
      </c>
      <c r="H725" s="26"/>
      <c r="I725" s="25">
        <f>'Randament Mammo'!$I$18-4.5</f>
        <v>61.5</v>
      </c>
      <c r="J725" s="26"/>
      <c r="K725" s="25">
        <f t="shared" si="486"/>
        <v>0</v>
      </c>
      <c r="L725" s="25" t="e">
        <f>VLOOKUP(E725,'Tabele aux MGD'!B715:F725,IF(_CTF="Mo/Mo",2,IF(_CTF="Mo/Rh",3,IF(_CTF="Rh/Rh",4,5))),0)</f>
        <v>#N/A</v>
      </c>
      <c r="M725" s="25" t="e">
        <f t="shared" si="460"/>
        <v>#N/A</v>
      </c>
      <c r="N725" s="25" t="e">
        <f t="shared" si="461"/>
        <v>#N/A</v>
      </c>
      <c r="O725" s="25" t="e">
        <f t="shared" si="462"/>
        <v>#N/A</v>
      </c>
      <c r="P725" s="25" t="e">
        <f t="shared" si="463"/>
        <v>#N/A</v>
      </c>
      <c r="Q725" s="25" t="e">
        <f t="shared" si="464"/>
        <v>#N/A</v>
      </c>
      <c r="R725" s="25" t="e">
        <f t="shared" si="465"/>
        <v>#N/A</v>
      </c>
      <c r="S725" s="25" t="e">
        <f t="shared" si="466"/>
        <v>#N/A</v>
      </c>
      <c r="T725" s="25" t="e">
        <f t="shared" si="467"/>
        <v>#N/A</v>
      </c>
      <c r="U725" s="25" t="e">
        <f t="shared" si="487"/>
        <v>#VALUE!</v>
      </c>
      <c r="V725" s="25" t="e">
        <f t="shared" si="488"/>
        <v>#VALUE!</v>
      </c>
      <c r="W725" s="25" t="e">
        <f t="shared" si="489"/>
        <v>#VALUE!</v>
      </c>
      <c r="X725" s="26"/>
      <c r="Y725" s="85" t="e">
        <f t="shared" si="468"/>
        <v>#N/A</v>
      </c>
      <c r="Z725" s="85" t="e">
        <f t="shared" si="469"/>
        <v>#N/A</v>
      </c>
      <c r="AA725" s="85" t="e">
        <f t="shared" si="470"/>
        <v>#N/A</v>
      </c>
      <c r="AB725" s="85" t="e">
        <f t="shared" si="471"/>
        <v>#N/A</v>
      </c>
      <c r="AC725" s="85" t="e">
        <f t="shared" si="472"/>
        <v>#N/A</v>
      </c>
      <c r="AD725" s="85" t="e">
        <f t="shared" si="473"/>
        <v>#N/A</v>
      </c>
      <c r="AE725" s="85" t="e">
        <f t="shared" si="474"/>
        <v>#N/A</v>
      </c>
      <c r="AF725" s="85" t="e">
        <f t="shared" si="475"/>
        <v>#N/A</v>
      </c>
      <c r="AG725" s="85" t="e">
        <f t="shared" si="476"/>
        <v>#N/A</v>
      </c>
      <c r="AH725" s="85" t="e">
        <f t="shared" si="477"/>
        <v>#N/A</v>
      </c>
      <c r="AI725" s="85" t="e">
        <f t="shared" si="478"/>
        <v>#N/A</v>
      </c>
      <c r="AJ725" s="85" t="e">
        <f t="shared" si="479"/>
        <v>#N/A</v>
      </c>
      <c r="AK725" s="85" t="e">
        <f t="shared" si="490"/>
        <v>#VALUE!</v>
      </c>
      <c r="AL725" s="85" t="e">
        <f t="shared" si="491"/>
        <v>#VALUE!</v>
      </c>
      <c r="AM725" s="85" t="e">
        <f t="shared" si="492"/>
        <v>#VALUE!</v>
      </c>
      <c r="AN725" s="85" t="e">
        <f t="shared" si="493"/>
        <v>#N/A</v>
      </c>
      <c r="AO725" s="85" t="e">
        <f t="shared" si="480"/>
        <v>#N/A</v>
      </c>
      <c r="AP725" s="85" t="e">
        <f t="shared" si="481"/>
        <v>#N/A</v>
      </c>
      <c r="AQ725" s="85" t="e">
        <f t="shared" si="482"/>
        <v>#N/A</v>
      </c>
      <c r="AR725" s="85" t="e">
        <f t="shared" si="483"/>
        <v>#N/A</v>
      </c>
      <c r="AS725" s="85" t="e">
        <f t="shared" si="484"/>
        <v>#N/A</v>
      </c>
      <c r="AT725" s="85" t="e">
        <f t="shared" si="485"/>
        <v>#N/A</v>
      </c>
      <c r="AU725" s="85" t="e">
        <f t="shared" si="494"/>
        <v>#VALUE!</v>
      </c>
      <c r="AV725" s="85" t="e">
        <f t="shared" si="495"/>
        <v>#VALUE!</v>
      </c>
      <c r="AW725" s="85" t="e">
        <f t="shared" si="496"/>
        <v>#VALUE!</v>
      </c>
      <c r="AX725" s="25" t="e">
        <f t="shared" si="497"/>
        <v>#VALUE!</v>
      </c>
      <c r="AY725" s="25">
        <f t="shared" si="499"/>
        <v>1.0169999999999999</v>
      </c>
      <c r="AZ725" s="55" t="e">
        <f t="shared" si="498"/>
        <v>#DIV/0!</v>
      </c>
    </row>
    <row r="726" spans="3:52">
      <c r="C726" s="4"/>
      <c r="D726" s="4"/>
      <c r="E726" s="4"/>
      <c r="F726" s="4"/>
      <c r="G726" s="55">
        <f t="shared" si="459"/>
        <v>-1.1208741258741391E-2</v>
      </c>
      <c r="H726" s="26"/>
      <c r="I726" s="25">
        <f>'Randament Mammo'!$I$18-4.5</f>
        <v>61.5</v>
      </c>
      <c r="J726" s="26"/>
      <c r="K726" s="25">
        <f t="shared" si="486"/>
        <v>0</v>
      </c>
      <c r="L726" s="25" t="e">
        <f>VLOOKUP(E726,'Tabele aux MGD'!B716:F726,IF(_CTF="Mo/Mo",2,IF(_CTF="Mo/Rh",3,IF(_CTF="Rh/Rh",4,5))),0)</f>
        <v>#N/A</v>
      </c>
      <c r="M726" s="25" t="e">
        <f t="shared" si="460"/>
        <v>#N/A</v>
      </c>
      <c r="N726" s="25" t="e">
        <f t="shared" si="461"/>
        <v>#N/A</v>
      </c>
      <c r="O726" s="25" t="e">
        <f t="shared" si="462"/>
        <v>#N/A</v>
      </c>
      <c r="P726" s="25" t="e">
        <f t="shared" si="463"/>
        <v>#N/A</v>
      </c>
      <c r="Q726" s="25" t="e">
        <f t="shared" si="464"/>
        <v>#N/A</v>
      </c>
      <c r="R726" s="25" t="e">
        <f t="shared" si="465"/>
        <v>#N/A</v>
      </c>
      <c r="S726" s="25" t="e">
        <f t="shared" si="466"/>
        <v>#N/A</v>
      </c>
      <c r="T726" s="25" t="e">
        <f t="shared" si="467"/>
        <v>#N/A</v>
      </c>
      <c r="U726" s="25" t="e">
        <f t="shared" si="487"/>
        <v>#VALUE!</v>
      </c>
      <c r="V726" s="25" t="e">
        <f t="shared" si="488"/>
        <v>#VALUE!</v>
      </c>
      <c r="W726" s="25" t="e">
        <f t="shared" si="489"/>
        <v>#VALUE!</v>
      </c>
      <c r="X726" s="26"/>
      <c r="Y726" s="85" t="e">
        <f t="shared" si="468"/>
        <v>#N/A</v>
      </c>
      <c r="Z726" s="85" t="e">
        <f t="shared" si="469"/>
        <v>#N/A</v>
      </c>
      <c r="AA726" s="85" t="e">
        <f t="shared" si="470"/>
        <v>#N/A</v>
      </c>
      <c r="AB726" s="85" t="e">
        <f t="shared" si="471"/>
        <v>#N/A</v>
      </c>
      <c r="AC726" s="85" t="e">
        <f t="shared" si="472"/>
        <v>#N/A</v>
      </c>
      <c r="AD726" s="85" t="e">
        <f t="shared" si="473"/>
        <v>#N/A</v>
      </c>
      <c r="AE726" s="85" t="e">
        <f t="shared" si="474"/>
        <v>#N/A</v>
      </c>
      <c r="AF726" s="85" t="e">
        <f t="shared" si="475"/>
        <v>#N/A</v>
      </c>
      <c r="AG726" s="85" t="e">
        <f t="shared" si="476"/>
        <v>#N/A</v>
      </c>
      <c r="AH726" s="85" t="e">
        <f t="shared" si="477"/>
        <v>#N/A</v>
      </c>
      <c r="AI726" s="85" t="e">
        <f t="shared" si="478"/>
        <v>#N/A</v>
      </c>
      <c r="AJ726" s="85" t="e">
        <f t="shared" si="479"/>
        <v>#N/A</v>
      </c>
      <c r="AK726" s="85" t="e">
        <f t="shared" si="490"/>
        <v>#VALUE!</v>
      </c>
      <c r="AL726" s="85" t="e">
        <f t="shared" si="491"/>
        <v>#VALUE!</v>
      </c>
      <c r="AM726" s="85" t="e">
        <f t="shared" si="492"/>
        <v>#VALUE!</v>
      </c>
      <c r="AN726" s="85" t="e">
        <f t="shared" si="493"/>
        <v>#N/A</v>
      </c>
      <c r="AO726" s="85" t="e">
        <f t="shared" si="480"/>
        <v>#N/A</v>
      </c>
      <c r="AP726" s="85" t="e">
        <f t="shared" si="481"/>
        <v>#N/A</v>
      </c>
      <c r="AQ726" s="85" t="e">
        <f t="shared" si="482"/>
        <v>#N/A</v>
      </c>
      <c r="AR726" s="85" t="e">
        <f t="shared" si="483"/>
        <v>#N/A</v>
      </c>
      <c r="AS726" s="85" t="e">
        <f t="shared" si="484"/>
        <v>#N/A</v>
      </c>
      <c r="AT726" s="85" t="e">
        <f t="shared" si="485"/>
        <v>#N/A</v>
      </c>
      <c r="AU726" s="85" t="e">
        <f t="shared" si="494"/>
        <v>#VALUE!</v>
      </c>
      <c r="AV726" s="85" t="e">
        <f t="shared" si="495"/>
        <v>#VALUE!</v>
      </c>
      <c r="AW726" s="85" t="e">
        <f t="shared" si="496"/>
        <v>#VALUE!</v>
      </c>
      <c r="AX726" s="25" t="e">
        <f t="shared" si="497"/>
        <v>#VALUE!</v>
      </c>
      <c r="AY726" s="25">
        <f t="shared" si="499"/>
        <v>1.0169999999999999</v>
      </c>
      <c r="AZ726" s="55" t="e">
        <f t="shared" si="498"/>
        <v>#DIV/0!</v>
      </c>
    </row>
    <row r="727" spans="3:52">
      <c r="C727" s="4"/>
      <c r="D727" s="4"/>
      <c r="E727" s="4"/>
      <c r="F727" s="4"/>
      <c r="G727" s="55">
        <f t="shared" ref="G727:G778" si="500">MGD_A*E727^2+MGD_B*E727+MGD_C</f>
        <v>-1.1208741258741391E-2</v>
      </c>
      <c r="H727" s="26"/>
      <c r="I727" s="25">
        <f>'Randament Mammo'!$I$18-4.5</f>
        <v>61.5</v>
      </c>
      <c r="J727" s="26"/>
      <c r="K727" s="25">
        <f t="shared" si="486"/>
        <v>0</v>
      </c>
      <c r="L727" s="25" t="e">
        <f>VLOOKUP(E727,'Tabele aux MGD'!B717:F727,IF(_CTF="Mo/Mo",2,IF(_CTF="Mo/Rh",3,IF(_CTF="Rh/Rh",4,5))),0)</f>
        <v>#N/A</v>
      </c>
      <c r="M727" s="25" t="e">
        <f t="shared" ref="M727:M778" si="501">INDEX(_Tabel4,1,MATCH(J727,_Tabel4_Col))</f>
        <v>#N/A</v>
      </c>
      <c r="N727" s="25" t="e">
        <f t="shared" ref="N727:N778" si="502">INDEX(_Tabel4,1,IF(MATCH(J727,_Tabel4_Col)=9,9,MATCH(J727,_Tabel4_Col)+1))</f>
        <v>#N/A</v>
      </c>
      <c r="O727" s="25" t="e">
        <f t="shared" ref="O727:O778" si="503">INDEX(_Tabel4,MATCH(L727,_Tabel4_Rd),1)</f>
        <v>#N/A</v>
      </c>
      <c r="P727" s="25" t="e">
        <f t="shared" ref="P727:P778" si="504">INDEX(_Tabel4,IF(MATCH(L727,_Tabel4_Rd)=10,10,MATCH(L727,_Tabel4_Rd)+1),1)</f>
        <v>#N/A</v>
      </c>
      <c r="Q727" s="25" t="e">
        <f t="shared" ref="Q727:Q778" si="505">INDEX(_Tabel4,MATCH(L727,_Tabel4_Rd),MATCH(J727,_Tabel4_Col))</f>
        <v>#N/A</v>
      </c>
      <c r="R727" s="25" t="e">
        <f t="shared" ref="R727:R778" si="506">INDEX(_Tabel4,MATCH(L727,_Tabel4_Rd),IF(MATCH(J727,_Tabel4_Col)=9,9,MATCH(J727,_Tabel4_Col)+1))</f>
        <v>#N/A</v>
      </c>
      <c r="S727" s="25" t="e">
        <f t="shared" ref="S727:S778" si="507">INDEX(_Tabel4,IF(MATCH(L727,_Tabel4_Rd)=10,10,MATCH(L727,_Tabel4_Rd)+1),MATCH(J727,_Tabel4_Col))</f>
        <v>#N/A</v>
      </c>
      <c r="T727" s="25" t="e">
        <f t="shared" ref="T727:T778" si="508">INDEX(_Tabel4,IF(MATCH(L727,_Tabel4_Rd)=10,10,MATCH(L727,_Tabel4_Rd)+1),IF(MATCH(J727,_Tabel4_Col)=9,9,MATCH(J727,_Tabel4_Col)+1))</f>
        <v>#N/A</v>
      </c>
      <c r="U727" s="25" t="e">
        <f t="shared" si="487"/>
        <v>#VALUE!</v>
      </c>
      <c r="V727" s="25" t="e">
        <f t="shared" si="488"/>
        <v>#VALUE!</v>
      </c>
      <c r="W727" s="25" t="e">
        <f t="shared" si="489"/>
        <v>#VALUE!</v>
      </c>
      <c r="X727" s="26"/>
      <c r="Y727" s="85" t="e">
        <f t="shared" ref="Y727:Y778" si="509">VLOOKUP(L727,_Tabel5,1,TRUE)</f>
        <v>#N/A</v>
      </c>
      <c r="Z727" s="85" t="e">
        <f t="shared" ref="Z727:Z778" si="510">MATCH(L727,_Tabel5_Col_HVL,1)-9</f>
        <v>#N/A</v>
      </c>
      <c r="AA727" s="85" t="e">
        <f t="shared" ref="AA727:AA778" si="511">MATCH(J727,_Tabel5_Col_d,1)+Z727-1</f>
        <v>#N/A</v>
      </c>
      <c r="AB727" s="85" t="e">
        <f t="shared" ref="AB727:AB778" si="512">IF(MATCH(J727,_Tabel5_Col_d,1)=10,AA727,AA727+1)</f>
        <v>#N/A</v>
      </c>
      <c r="AC727" s="85" t="e">
        <f t="shared" ref="AC727:AC778" si="513">INDEX(_Tabel5_Col_dtot,AA727)</f>
        <v>#N/A</v>
      </c>
      <c r="AD727" s="85" t="e">
        <f t="shared" ref="AD727:AD778" si="514">INDEX(_Tabel5_Col_dtot,AB727)</f>
        <v>#N/A</v>
      </c>
      <c r="AE727" s="85" t="e">
        <f t="shared" ref="AE727:AE778" si="515">HLOOKUP(X727,_Tabel5_g,1,TRUE)</f>
        <v>#N/A</v>
      </c>
      <c r="AF727" s="85" t="e">
        <f t="shared" ref="AF727:AF778" si="516">INDEX(_Tabel5_Rand_gl,1,IF(X727=100,5,MATCH(AE727,_Tabel5_Rand_gl,0)+1))</f>
        <v>#N/A</v>
      </c>
      <c r="AG727" s="85" t="e">
        <f t="shared" ref="AG727:AG778" si="517">HLOOKUP(AE727,_Tabel5_g,AA727+1,TRUE)</f>
        <v>#N/A</v>
      </c>
      <c r="AH727" s="85" t="e">
        <f t="shared" ref="AH727:AH778" si="518">HLOOKUP(AF727,_Tabel5_g,AA727+1,TRUE)</f>
        <v>#N/A</v>
      </c>
      <c r="AI727" s="85" t="e">
        <f t="shared" ref="AI727:AI778" si="519">HLOOKUP(AE727,_Tabel5_g,AB727+1,TRUE)</f>
        <v>#N/A</v>
      </c>
      <c r="AJ727" s="85" t="e">
        <f t="shared" ref="AJ727:AJ778" si="520">HLOOKUP(AF727,_Tabel5_g,AB727+1,TRUE)</f>
        <v>#N/A</v>
      </c>
      <c r="AK727" s="85" t="e">
        <f t="shared" si="490"/>
        <v>#VALUE!</v>
      </c>
      <c r="AL727" s="85" t="e">
        <f t="shared" si="491"/>
        <v>#VALUE!</v>
      </c>
      <c r="AM727" s="85" t="e">
        <f t="shared" si="492"/>
        <v>#VALUE!</v>
      </c>
      <c r="AN727" s="85" t="e">
        <f t="shared" si="493"/>
        <v>#N/A</v>
      </c>
      <c r="AO727" s="85" t="e">
        <f t="shared" ref="AO727:AO778" si="521">MATCH(J727,_Tabel5_Col_d,1)+AN727-1</f>
        <v>#N/A</v>
      </c>
      <c r="AP727" s="85" t="e">
        <f t="shared" ref="AP727:AP778" si="522">IF(MATCH(J727,_Tabel5_Col_d,1)=10,AO727,AO727+1)</f>
        <v>#N/A</v>
      </c>
      <c r="AQ727" s="85" t="e">
        <f t="shared" ref="AQ727:AQ778" si="523">HLOOKUP(AE727,_Tabel5_g,AO727+1,TRUE)</f>
        <v>#N/A</v>
      </c>
      <c r="AR727" s="85" t="e">
        <f t="shared" ref="AR727:AR778" si="524">HLOOKUP(AF727,_Tabel5_g,AO727+1,TRUE)</f>
        <v>#N/A</v>
      </c>
      <c r="AS727" s="85" t="e">
        <f t="shared" ref="AS727:AS778" si="525">HLOOKUP(AE727,_Tabel5_g,AP727+1,TRUE)</f>
        <v>#N/A</v>
      </c>
      <c r="AT727" s="85" t="e">
        <f t="shared" ref="AT727:AT778" si="526">HLOOKUP(AF727,_Tabel5_g,AP727+1,TRUE)</f>
        <v>#N/A</v>
      </c>
      <c r="AU727" s="85" t="e">
        <f t="shared" si="494"/>
        <v>#VALUE!</v>
      </c>
      <c r="AV727" s="85" t="e">
        <f t="shared" si="495"/>
        <v>#VALUE!</v>
      </c>
      <c r="AW727" s="85" t="e">
        <f t="shared" si="496"/>
        <v>#VALUE!</v>
      </c>
      <c r="AX727" s="25" t="e">
        <f t="shared" si="497"/>
        <v>#VALUE!</v>
      </c>
      <c r="AY727" s="25">
        <f t="shared" si="499"/>
        <v>1.0169999999999999</v>
      </c>
      <c r="AZ727" s="55" t="e">
        <f t="shared" si="498"/>
        <v>#DIV/0!</v>
      </c>
    </row>
    <row r="728" spans="3:52">
      <c r="C728" s="4"/>
      <c r="D728" s="4"/>
      <c r="E728" s="4"/>
      <c r="F728" s="4"/>
      <c r="G728" s="55">
        <f t="shared" si="500"/>
        <v>-1.1208741258741391E-2</v>
      </c>
      <c r="H728" s="26"/>
      <c r="I728" s="25">
        <f>'Randament Mammo'!$I$18-4.5</f>
        <v>61.5</v>
      </c>
      <c r="J728" s="26"/>
      <c r="K728" s="25">
        <f t="shared" si="486"/>
        <v>0</v>
      </c>
      <c r="L728" s="25" t="e">
        <f>VLOOKUP(E728,'Tabele aux MGD'!B718:F728,IF(_CTF="Mo/Mo",2,IF(_CTF="Mo/Rh",3,IF(_CTF="Rh/Rh",4,5))),0)</f>
        <v>#N/A</v>
      </c>
      <c r="M728" s="25" t="e">
        <f t="shared" si="501"/>
        <v>#N/A</v>
      </c>
      <c r="N728" s="25" t="e">
        <f t="shared" si="502"/>
        <v>#N/A</v>
      </c>
      <c r="O728" s="25" t="e">
        <f t="shared" si="503"/>
        <v>#N/A</v>
      </c>
      <c r="P728" s="25" t="e">
        <f t="shared" si="504"/>
        <v>#N/A</v>
      </c>
      <c r="Q728" s="25" t="e">
        <f t="shared" si="505"/>
        <v>#N/A</v>
      </c>
      <c r="R728" s="25" t="e">
        <f t="shared" si="506"/>
        <v>#N/A</v>
      </c>
      <c r="S728" s="25" t="e">
        <f t="shared" si="507"/>
        <v>#N/A</v>
      </c>
      <c r="T728" s="25" t="e">
        <f t="shared" si="508"/>
        <v>#N/A</v>
      </c>
      <c r="U728" s="25" t="e">
        <f t="shared" si="487"/>
        <v>#VALUE!</v>
      </c>
      <c r="V728" s="25" t="e">
        <f t="shared" si="488"/>
        <v>#VALUE!</v>
      </c>
      <c r="W728" s="25" t="e">
        <f t="shared" si="489"/>
        <v>#VALUE!</v>
      </c>
      <c r="X728" s="26"/>
      <c r="Y728" s="85" t="e">
        <f t="shared" si="509"/>
        <v>#N/A</v>
      </c>
      <c r="Z728" s="85" t="e">
        <f t="shared" si="510"/>
        <v>#N/A</v>
      </c>
      <c r="AA728" s="85" t="e">
        <f t="shared" si="511"/>
        <v>#N/A</v>
      </c>
      <c r="AB728" s="85" t="e">
        <f t="shared" si="512"/>
        <v>#N/A</v>
      </c>
      <c r="AC728" s="85" t="e">
        <f t="shared" si="513"/>
        <v>#N/A</v>
      </c>
      <c r="AD728" s="85" t="e">
        <f t="shared" si="514"/>
        <v>#N/A</v>
      </c>
      <c r="AE728" s="85" t="e">
        <f t="shared" si="515"/>
        <v>#N/A</v>
      </c>
      <c r="AF728" s="85" t="e">
        <f t="shared" si="516"/>
        <v>#N/A</v>
      </c>
      <c r="AG728" s="85" t="e">
        <f t="shared" si="517"/>
        <v>#N/A</v>
      </c>
      <c r="AH728" s="85" t="e">
        <f t="shared" si="518"/>
        <v>#N/A</v>
      </c>
      <c r="AI728" s="85" t="e">
        <f t="shared" si="519"/>
        <v>#N/A</v>
      </c>
      <c r="AJ728" s="85" t="e">
        <f t="shared" si="520"/>
        <v>#N/A</v>
      </c>
      <c r="AK728" s="85" t="e">
        <f t="shared" si="490"/>
        <v>#VALUE!</v>
      </c>
      <c r="AL728" s="85" t="e">
        <f t="shared" si="491"/>
        <v>#VALUE!</v>
      </c>
      <c r="AM728" s="85" t="e">
        <f t="shared" si="492"/>
        <v>#VALUE!</v>
      </c>
      <c r="AN728" s="85" t="e">
        <f t="shared" si="493"/>
        <v>#N/A</v>
      </c>
      <c r="AO728" s="85" t="e">
        <f t="shared" si="521"/>
        <v>#N/A</v>
      </c>
      <c r="AP728" s="85" t="e">
        <f t="shared" si="522"/>
        <v>#N/A</v>
      </c>
      <c r="AQ728" s="85" t="e">
        <f t="shared" si="523"/>
        <v>#N/A</v>
      </c>
      <c r="AR728" s="85" t="e">
        <f t="shared" si="524"/>
        <v>#N/A</v>
      </c>
      <c r="AS728" s="85" t="e">
        <f t="shared" si="525"/>
        <v>#N/A</v>
      </c>
      <c r="AT728" s="85" t="e">
        <f t="shared" si="526"/>
        <v>#N/A</v>
      </c>
      <c r="AU728" s="85" t="e">
        <f t="shared" si="494"/>
        <v>#VALUE!</v>
      </c>
      <c r="AV728" s="85" t="e">
        <f t="shared" si="495"/>
        <v>#VALUE!</v>
      </c>
      <c r="AW728" s="85" t="e">
        <f t="shared" si="496"/>
        <v>#VALUE!</v>
      </c>
      <c r="AX728" s="25" t="e">
        <f t="shared" si="497"/>
        <v>#VALUE!</v>
      </c>
      <c r="AY728" s="25">
        <f t="shared" si="499"/>
        <v>1.0169999999999999</v>
      </c>
      <c r="AZ728" s="55" t="e">
        <f t="shared" si="498"/>
        <v>#DIV/0!</v>
      </c>
    </row>
    <row r="729" spans="3:52">
      <c r="C729" s="4"/>
      <c r="D729" s="4"/>
      <c r="E729" s="4"/>
      <c r="F729" s="4"/>
      <c r="G729" s="55">
        <f t="shared" si="500"/>
        <v>-1.1208741258741391E-2</v>
      </c>
      <c r="H729" s="26"/>
      <c r="I729" s="25">
        <f>'Randament Mammo'!$I$18-4.5</f>
        <v>61.5</v>
      </c>
      <c r="J729" s="26"/>
      <c r="K729" s="25">
        <f t="shared" ref="K729:K778" si="527">H729-J729</f>
        <v>0</v>
      </c>
      <c r="L729" s="25" t="e">
        <f>VLOOKUP(E729,'Tabele aux MGD'!B719:F729,IF(_CTF="Mo/Mo",2,IF(_CTF="Mo/Rh",3,IF(_CTF="Rh/Rh",4,5))),0)</f>
        <v>#N/A</v>
      </c>
      <c r="M729" s="25" t="e">
        <f t="shared" si="501"/>
        <v>#N/A</v>
      </c>
      <c r="N729" s="25" t="e">
        <f t="shared" si="502"/>
        <v>#N/A</v>
      </c>
      <c r="O729" s="25" t="e">
        <f t="shared" si="503"/>
        <v>#N/A</v>
      </c>
      <c r="P729" s="25" t="e">
        <f t="shared" si="504"/>
        <v>#N/A</v>
      </c>
      <c r="Q729" s="25" t="e">
        <f t="shared" si="505"/>
        <v>#N/A</v>
      </c>
      <c r="R729" s="25" t="e">
        <f t="shared" si="506"/>
        <v>#N/A</v>
      </c>
      <c r="S729" s="25" t="e">
        <f t="shared" si="507"/>
        <v>#N/A</v>
      </c>
      <c r="T729" s="25" t="e">
        <f t="shared" si="508"/>
        <v>#N/A</v>
      </c>
      <c r="U729" s="25" t="e">
        <f t="shared" ref="U729:U778" si="528">TREND(Q729:R729,M729:N729,J729)</f>
        <v>#VALUE!</v>
      </c>
      <c r="V729" s="25" t="e">
        <f t="shared" ref="V729:V778" si="529">TREND(S729:T729,M729:N729,J729)</f>
        <v>#VALUE!</v>
      </c>
      <c r="W729" s="25" t="e">
        <f t="shared" ref="W729:W778" si="530">TREND(U729:V729,O729:P729,L729)</f>
        <v>#VALUE!</v>
      </c>
      <c r="X729" s="26"/>
      <c r="Y729" s="85" t="e">
        <f t="shared" si="509"/>
        <v>#N/A</v>
      </c>
      <c r="Z729" s="85" t="e">
        <f t="shared" si="510"/>
        <v>#N/A</v>
      </c>
      <c r="AA729" s="85" t="e">
        <f t="shared" si="511"/>
        <v>#N/A</v>
      </c>
      <c r="AB729" s="85" t="e">
        <f t="shared" si="512"/>
        <v>#N/A</v>
      </c>
      <c r="AC729" s="85" t="e">
        <f t="shared" si="513"/>
        <v>#N/A</v>
      </c>
      <c r="AD729" s="85" t="e">
        <f t="shared" si="514"/>
        <v>#N/A</v>
      </c>
      <c r="AE729" s="85" t="e">
        <f t="shared" si="515"/>
        <v>#N/A</v>
      </c>
      <c r="AF729" s="85" t="e">
        <f t="shared" si="516"/>
        <v>#N/A</v>
      </c>
      <c r="AG729" s="85" t="e">
        <f t="shared" si="517"/>
        <v>#N/A</v>
      </c>
      <c r="AH729" s="85" t="e">
        <f t="shared" si="518"/>
        <v>#N/A</v>
      </c>
      <c r="AI729" s="85" t="e">
        <f t="shared" si="519"/>
        <v>#N/A</v>
      </c>
      <c r="AJ729" s="85" t="e">
        <f t="shared" si="520"/>
        <v>#N/A</v>
      </c>
      <c r="AK729" s="85" t="e">
        <f t="shared" ref="AK729:AK778" si="531">TREND(AG729:AH729,AE729:AF729,X729)</f>
        <v>#VALUE!</v>
      </c>
      <c r="AL729" s="85" t="e">
        <f t="shared" ref="AL729:AL778" si="532">TREND(AI729:AJ729,AE729:AF729,X729)</f>
        <v>#VALUE!</v>
      </c>
      <c r="AM729" s="85" t="e">
        <f t="shared" ref="AM729:AM778" si="533">TREND(AK729:AL729,AC729:AD729,J729)</f>
        <v>#VALUE!</v>
      </c>
      <c r="AN729" s="85" t="e">
        <f t="shared" ref="AN729:AN778" si="534">IF(Z729=75,Z729,Z729+10)</f>
        <v>#N/A</v>
      </c>
      <c r="AO729" s="85" t="e">
        <f t="shared" si="521"/>
        <v>#N/A</v>
      </c>
      <c r="AP729" s="85" t="e">
        <f t="shared" si="522"/>
        <v>#N/A</v>
      </c>
      <c r="AQ729" s="85" t="e">
        <f t="shared" si="523"/>
        <v>#N/A</v>
      </c>
      <c r="AR729" s="85" t="e">
        <f t="shared" si="524"/>
        <v>#N/A</v>
      </c>
      <c r="AS729" s="85" t="e">
        <f t="shared" si="525"/>
        <v>#N/A</v>
      </c>
      <c r="AT729" s="85" t="e">
        <f t="shared" si="526"/>
        <v>#N/A</v>
      </c>
      <c r="AU729" s="85" t="e">
        <f t="shared" ref="AU729:AU778" si="535">TREND(AQ729:AR729,AE729:AF729,X729)</f>
        <v>#VALUE!</v>
      </c>
      <c r="AV729" s="85" t="e">
        <f t="shared" ref="AV729:AV778" si="536">TREND(AS729:AT729,AE729:AF729,X729)</f>
        <v>#VALUE!</v>
      </c>
      <c r="AW729" s="85" t="e">
        <f t="shared" ref="AW729:AW778" si="537">TREND(AU729:AV729,AC729:AD729,J729)</f>
        <v>#VALUE!</v>
      </c>
      <c r="AX729" s="25" t="e">
        <f t="shared" ref="AX729:AX778" si="538">AM729+(AW729-AM729)/0.05*(L729-Y729)</f>
        <v>#VALUE!</v>
      </c>
      <c r="AY729" s="25">
        <f t="shared" si="499"/>
        <v>1.0169999999999999</v>
      </c>
      <c r="AZ729" s="55" t="e">
        <f t="shared" ref="AZ729:AZ778" si="539">G729*F729*(I729/K729)^2*W729*AX729*AY729</f>
        <v>#DIV/0!</v>
      </c>
    </row>
    <row r="730" spans="3:52">
      <c r="C730" s="4"/>
      <c r="D730" s="4"/>
      <c r="E730" s="4"/>
      <c r="F730" s="4"/>
      <c r="G730" s="55">
        <f t="shared" si="500"/>
        <v>-1.1208741258741391E-2</v>
      </c>
      <c r="H730" s="26"/>
      <c r="I730" s="25">
        <f>'Randament Mammo'!$I$18-4.5</f>
        <v>61.5</v>
      </c>
      <c r="J730" s="26"/>
      <c r="K730" s="25">
        <f t="shared" si="527"/>
        <v>0</v>
      </c>
      <c r="L730" s="25" t="e">
        <f>VLOOKUP(E730,'Tabele aux MGD'!B720:F730,IF(_CTF="Mo/Mo",2,IF(_CTF="Mo/Rh",3,IF(_CTF="Rh/Rh",4,5))),0)</f>
        <v>#N/A</v>
      </c>
      <c r="M730" s="25" t="e">
        <f t="shared" si="501"/>
        <v>#N/A</v>
      </c>
      <c r="N730" s="25" t="e">
        <f t="shared" si="502"/>
        <v>#N/A</v>
      </c>
      <c r="O730" s="25" t="e">
        <f t="shared" si="503"/>
        <v>#N/A</v>
      </c>
      <c r="P730" s="25" t="e">
        <f t="shared" si="504"/>
        <v>#N/A</v>
      </c>
      <c r="Q730" s="25" t="e">
        <f t="shared" si="505"/>
        <v>#N/A</v>
      </c>
      <c r="R730" s="25" t="e">
        <f t="shared" si="506"/>
        <v>#N/A</v>
      </c>
      <c r="S730" s="25" t="e">
        <f t="shared" si="507"/>
        <v>#N/A</v>
      </c>
      <c r="T730" s="25" t="e">
        <f t="shared" si="508"/>
        <v>#N/A</v>
      </c>
      <c r="U730" s="25" t="e">
        <f t="shared" si="528"/>
        <v>#VALUE!</v>
      </c>
      <c r="V730" s="25" t="e">
        <f t="shared" si="529"/>
        <v>#VALUE!</v>
      </c>
      <c r="W730" s="25" t="e">
        <f t="shared" si="530"/>
        <v>#VALUE!</v>
      </c>
      <c r="X730" s="26"/>
      <c r="Y730" s="85" t="e">
        <f t="shared" si="509"/>
        <v>#N/A</v>
      </c>
      <c r="Z730" s="85" t="e">
        <f t="shared" si="510"/>
        <v>#N/A</v>
      </c>
      <c r="AA730" s="85" t="e">
        <f t="shared" si="511"/>
        <v>#N/A</v>
      </c>
      <c r="AB730" s="85" t="e">
        <f t="shared" si="512"/>
        <v>#N/A</v>
      </c>
      <c r="AC730" s="85" t="e">
        <f t="shared" si="513"/>
        <v>#N/A</v>
      </c>
      <c r="AD730" s="85" t="e">
        <f t="shared" si="514"/>
        <v>#N/A</v>
      </c>
      <c r="AE730" s="85" t="e">
        <f t="shared" si="515"/>
        <v>#N/A</v>
      </c>
      <c r="AF730" s="85" t="e">
        <f t="shared" si="516"/>
        <v>#N/A</v>
      </c>
      <c r="AG730" s="85" t="e">
        <f t="shared" si="517"/>
        <v>#N/A</v>
      </c>
      <c r="AH730" s="85" t="e">
        <f t="shared" si="518"/>
        <v>#N/A</v>
      </c>
      <c r="AI730" s="85" t="e">
        <f t="shared" si="519"/>
        <v>#N/A</v>
      </c>
      <c r="AJ730" s="85" t="e">
        <f t="shared" si="520"/>
        <v>#N/A</v>
      </c>
      <c r="AK730" s="85" t="e">
        <f t="shared" si="531"/>
        <v>#VALUE!</v>
      </c>
      <c r="AL730" s="85" t="e">
        <f t="shared" si="532"/>
        <v>#VALUE!</v>
      </c>
      <c r="AM730" s="85" t="e">
        <f t="shared" si="533"/>
        <v>#VALUE!</v>
      </c>
      <c r="AN730" s="85" t="e">
        <f t="shared" si="534"/>
        <v>#N/A</v>
      </c>
      <c r="AO730" s="85" t="e">
        <f t="shared" si="521"/>
        <v>#N/A</v>
      </c>
      <c r="AP730" s="85" t="e">
        <f t="shared" si="522"/>
        <v>#N/A</v>
      </c>
      <c r="AQ730" s="85" t="e">
        <f t="shared" si="523"/>
        <v>#N/A</v>
      </c>
      <c r="AR730" s="85" t="e">
        <f t="shared" si="524"/>
        <v>#N/A</v>
      </c>
      <c r="AS730" s="85" t="e">
        <f t="shared" si="525"/>
        <v>#N/A</v>
      </c>
      <c r="AT730" s="85" t="e">
        <f t="shared" si="526"/>
        <v>#N/A</v>
      </c>
      <c r="AU730" s="85" t="e">
        <f t="shared" si="535"/>
        <v>#VALUE!</v>
      </c>
      <c r="AV730" s="85" t="e">
        <f t="shared" si="536"/>
        <v>#VALUE!</v>
      </c>
      <c r="AW730" s="85" t="e">
        <f t="shared" si="537"/>
        <v>#VALUE!</v>
      </c>
      <c r="AX730" s="25" t="e">
        <f t="shared" si="538"/>
        <v>#VALUE!</v>
      </c>
      <c r="AY730" s="25">
        <f t="shared" si="499"/>
        <v>1.0169999999999999</v>
      </c>
      <c r="AZ730" s="55" t="e">
        <f t="shared" si="539"/>
        <v>#DIV/0!</v>
      </c>
    </row>
    <row r="731" spans="3:52">
      <c r="C731" s="4"/>
      <c r="D731" s="4"/>
      <c r="E731" s="4"/>
      <c r="F731" s="4"/>
      <c r="G731" s="55">
        <f t="shared" si="500"/>
        <v>-1.1208741258741391E-2</v>
      </c>
      <c r="H731" s="26"/>
      <c r="I731" s="25">
        <f>'Randament Mammo'!$I$18-4.5</f>
        <v>61.5</v>
      </c>
      <c r="J731" s="26"/>
      <c r="K731" s="25">
        <f t="shared" si="527"/>
        <v>0</v>
      </c>
      <c r="L731" s="25" t="e">
        <f>VLOOKUP(E731,'Tabele aux MGD'!B721:F731,IF(_CTF="Mo/Mo",2,IF(_CTF="Mo/Rh",3,IF(_CTF="Rh/Rh",4,5))),0)</f>
        <v>#N/A</v>
      </c>
      <c r="M731" s="25" t="e">
        <f t="shared" si="501"/>
        <v>#N/A</v>
      </c>
      <c r="N731" s="25" t="e">
        <f t="shared" si="502"/>
        <v>#N/A</v>
      </c>
      <c r="O731" s="25" t="e">
        <f t="shared" si="503"/>
        <v>#N/A</v>
      </c>
      <c r="P731" s="25" t="e">
        <f t="shared" si="504"/>
        <v>#N/A</v>
      </c>
      <c r="Q731" s="25" t="e">
        <f t="shared" si="505"/>
        <v>#N/A</v>
      </c>
      <c r="R731" s="25" t="e">
        <f t="shared" si="506"/>
        <v>#N/A</v>
      </c>
      <c r="S731" s="25" t="e">
        <f t="shared" si="507"/>
        <v>#N/A</v>
      </c>
      <c r="T731" s="25" t="e">
        <f t="shared" si="508"/>
        <v>#N/A</v>
      </c>
      <c r="U731" s="25" t="e">
        <f t="shared" si="528"/>
        <v>#VALUE!</v>
      </c>
      <c r="V731" s="25" t="e">
        <f t="shared" si="529"/>
        <v>#VALUE!</v>
      </c>
      <c r="W731" s="25" t="e">
        <f t="shared" si="530"/>
        <v>#VALUE!</v>
      </c>
      <c r="X731" s="26"/>
      <c r="Y731" s="85" t="e">
        <f t="shared" si="509"/>
        <v>#N/A</v>
      </c>
      <c r="Z731" s="85" t="e">
        <f t="shared" si="510"/>
        <v>#N/A</v>
      </c>
      <c r="AA731" s="85" t="e">
        <f t="shared" si="511"/>
        <v>#N/A</v>
      </c>
      <c r="AB731" s="85" t="e">
        <f t="shared" si="512"/>
        <v>#N/A</v>
      </c>
      <c r="AC731" s="85" t="e">
        <f t="shared" si="513"/>
        <v>#N/A</v>
      </c>
      <c r="AD731" s="85" t="e">
        <f t="shared" si="514"/>
        <v>#N/A</v>
      </c>
      <c r="AE731" s="85" t="e">
        <f t="shared" si="515"/>
        <v>#N/A</v>
      </c>
      <c r="AF731" s="85" t="e">
        <f t="shared" si="516"/>
        <v>#N/A</v>
      </c>
      <c r="AG731" s="85" t="e">
        <f t="shared" si="517"/>
        <v>#N/A</v>
      </c>
      <c r="AH731" s="85" t="e">
        <f t="shared" si="518"/>
        <v>#N/A</v>
      </c>
      <c r="AI731" s="85" t="e">
        <f t="shared" si="519"/>
        <v>#N/A</v>
      </c>
      <c r="AJ731" s="85" t="e">
        <f t="shared" si="520"/>
        <v>#N/A</v>
      </c>
      <c r="AK731" s="85" t="e">
        <f t="shared" si="531"/>
        <v>#VALUE!</v>
      </c>
      <c r="AL731" s="85" t="e">
        <f t="shared" si="532"/>
        <v>#VALUE!</v>
      </c>
      <c r="AM731" s="85" t="e">
        <f t="shared" si="533"/>
        <v>#VALUE!</v>
      </c>
      <c r="AN731" s="85" t="e">
        <f t="shared" si="534"/>
        <v>#N/A</v>
      </c>
      <c r="AO731" s="85" t="e">
        <f t="shared" si="521"/>
        <v>#N/A</v>
      </c>
      <c r="AP731" s="85" t="e">
        <f t="shared" si="522"/>
        <v>#N/A</v>
      </c>
      <c r="AQ731" s="85" t="e">
        <f t="shared" si="523"/>
        <v>#N/A</v>
      </c>
      <c r="AR731" s="85" t="e">
        <f t="shared" si="524"/>
        <v>#N/A</v>
      </c>
      <c r="AS731" s="85" t="e">
        <f t="shared" si="525"/>
        <v>#N/A</v>
      </c>
      <c r="AT731" s="85" t="e">
        <f t="shared" si="526"/>
        <v>#N/A</v>
      </c>
      <c r="AU731" s="85" t="e">
        <f t="shared" si="535"/>
        <v>#VALUE!</v>
      </c>
      <c r="AV731" s="85" t="e">
        <f t="shared" si="536"/>
        <v>#VALUE!</v>
      </c>
      <c r="AW731" s="85" t="e">
        <f t="shared" si="537"/>
        <v>#VALUE!</v>
      </c>
      <c r="AX731" s="25" t="e">
        <f t="shared" si="538"/>
        <v>#VALUE!</v>
      </c>
      <c r="AY731" s="25">
        <f t="shared" si="499"/>
        <v>1.0169999999999999</v>
      </c>
      <c r="AZ731" s="55" t="e">
        <f t="shared" si="539"/>
        <v>#DIV/0!</v>
      </c>
    </row>
    <row r="732" spans="3:52">
      <c r="C732" s="4"/>
      <c r="D732" s="4"/>
      <c r="E732" s="4"/>
      <c r="F732" s="4"/>
      <c r="G732" s="55">
        <f t="shared" si="500"/>
        <v>-1.1208741258741391E-2</v>
      </c>
      <c r="H732" s="26"/>
      <c r="I732" s="25">
        <f>'Randament Mammo'!$I$18-4.5</f>
        <v>61.5</v>
      </c>
      <c r="J732" s="26"/>
      <c r="K732" s="25">
        <f t="shared" si="527"/>
        <v>0</v>
      </c>
      <c r="L732" s="25" t="e">
        <f>VLOOKUP(E732,'Tabele aux MGD'!B722:F732,IF(_CTF="Mo/Mo",2,IF(_CTF="Mo/Rh",3,IF(_CTF="Rh/Rh",4,5))),0)</f>
        <v>#N/A</v>
      </c>
      <c r="M732" s="25" t="e">
        <f t="shared" si="501"/>
        <v>#N/A</v>
      </c>
      <c r="N732" s="25" t="e">
        <f t="shared" si="502"/>
        <v>#N/A</v>
      </c>
      <c r="O732" s="25" t="e">
        <f t="shared" si="503"/>
        <v>#N/A</v>
      </c>
      <c r="P732" s="25" t="e">
        <f t="shared" si="504"/>
        <v>#N/A</v>
      </c>
      <c r="Q732" s="25" t="e">
        <f t="shared" si="505"/>
        <v>#N/A</v>
      </c>
      <c r="R732" s="25" t="e">
        <f t="shared" si="506"/>
        <v>#N/A</v>
      </c>
      <c r="S732" s="25" t="e">
        <f t="shared" si="507"/>
        <v>#N/A</v>
      </c>
      <c r="T732" s="25" t="e">
        <f t="shared" si="508"/>
        <v>#N/A</v>
      </c>
      <c r="U732" s="25" t="e">
        <f t="shared" si="528"/>
        <v>#VALUE!</v>
      </c>
      <c r="V732" s="25" t="e">
        <f t="shared" si="529"/>
        <v>#VALUE!</v>
      </c>
      <c r="W732" s="25" t="e">
        <f t="shared" si="530"/>
        <v>#VALUE!</v>
      </c>
      <c r="X732" s="26"/>
      <c r="Y732" s="85" t="e">
        <f t="shared" si="509"/>
        <v>#N/A</v>
      </c>
      <c r="Z732" s="85" t="e">
        <f t="shared" si="510"/>
        <v>#N/A</v>
      </c>
      <c r="AA732" s="85" t="e">
        <f t="shared" si="511"/>
        <v>#N/A</v>
      </c>
      <c r="AB732" s="85" t="e">
        <f t="shared" si="512"/>
        <v>#N/A</v>
      </c>
      <c r="AC732" s="85" t="e">
        <f t="shared" si="513"/>
        <v>#N/A</v>
      </c>
      <c r="AD732" s="85" t="e">
        <f t="shared" si="514"/>
        <v>#N/A</v>
      </c>
      <c r="AE732" s="85" t="e">
        <f t="shared" si="515"/>
        <v>#N/A</v>
      </c>
      <c r="AF732" s="85" t="e">
        <f t="shared" si="516"/>
        <v>#N/A</v>
      </c>
      <c r="AG732" s="85" t="e">
        <f t="shared" si="517"/>
        <v>#N/A</v>
      </c>
      <c r="AH732" s="85" t="e">
        <f t="shared" si="518"/>
        <v>#N/A</v>
      </c>
      <c r="AI732" s="85" t="e">
        <f t="shared" si="519"/>
        <v>#N/A</v>
      </c>
      <c r="AJ732" s="85" t="e">
        <f t="shared" si="520"/>
        <v>#N/A</v>
      </c>
      <c r="AK732" s="85" t="e">
        <f t="shared" si="531"/>
        <v>#VALUE!</v>
      </c>
      <c r="AL732" s="85" t="e">
        <f t="shared" si="532"/>
        <v>#VALUE!</v>
      </c>
      <c r="AM732" s="85" t="e">
        <f t="shared" si="533"/>
        <v>#VALUE!</v>
      </c>
      <c r="AN732" s="85" t="e">
        <f t="shared" si="534"/>
        <v>#N/A</v>
      </c>
      <c r="AO732" s="85" t="e">
        <f t="shared" si="521"/>
        <v>#N/A</v>
      </c>
      <c r="AP732" s="85" t="e">
        <f t="shared" si="522"/>
        <v>#N/A</v>
      </c>
      <c r="AQ732" s="85" t="e">
        <f t="shared" si="523"/>
        <v>#N/A</v>
      </c>
      <c r="AR732" s="85" t="e">
        <f t="shared" si="524"/>
        <v>#N/A</v>
      </c>
      <c r="AS732" s="85" t="e">
        <f t="shared" si="525"/>
        <v>#N/A</v>
      </c>
      <c r="AT732" s="85" t="e">
        <f t="shared" si="526"/>
        <v>#N/A</v>
      </c>
      <c r="AU732" s="85" t="e">
        <f t="shared" si="535"/>
        <v>#VALUE!</v>
      </c>
      <c r="AV732" s="85" t="e">
        <f t="shared" si="536"/>
        <v>#VALUE!</v>
      </c>
      <c r="AW732" s="85" t="e">
        <f t="shared" si="537"/>
        <v>#VALUE!</v>
      </c>
      <c r="AX732" s="25" t="e">
        <f t="shared" si="538"/>
        <v>#VALUE!</v>
      </c>
      <c r="AY732" s="25">
        <f t="shared" si="499"/>
        <v>1.0169999999999999</v>
      </c>
      <c r="AZ732" s="55" t="e">
        <f t="shared" si="539"/>
        <v>#DIV/0!</v>
      </c>
    </row>
    <row r="733" spans="3:52">
      <c r="C733" s="4"/>
      <c r="D733" s="4"/>
      <c r="E733" s="4"/>
      <c r="F733" s="4"/>
      <c r="G733" s="55">
        <f t="shared" si="500"/>
        <v>-1.1208741258741391E-2</v>
      </c>
      <c r="H733" s="26"/>
      <c r="I733" s="25">
        <f>'Randament Mammo'!$I$18-4.5</f>
        <v>61.5</v>
      </c>
      <c r="J733" s="26"/>
      <c r="K733" s="25">
        <f t="shared" si="527"/>
        <v>0</v>
      </c>
      <c r="L733" s="25" t="e">
        <f>VLOOKUP(E733,'Tabele aux MGD'!B723:F733,IF(_CTF="Mo/Mo",2,IF(_CTF="Mo/Rh",3,IF(_CTF="Rh/Rh",4,5))),0)</f>
        <v>#N/A</v>
      </c>
      <c r="M733" s="25" t="e">
        <f t="shared" si="501"/>
        <v>#N/A</v>
      </c>
      <c r="N733" s="25" t="e">
        <f t="shared" si="502"/>
        <v>#N/A</v>
      </c>
      <c r="O733" s="25" t="e">
        <f t="shared" si="503"/>
        <v>#N/A</v>
      </c>
      <c r="P733" s="25" t="e">
        <f t="shared" si="504"/>
        <v>#N/A</v>
      </c>
      <c r="Q733" s="25" t="e">
        <f t="shared" si="505"/>
        <v>#N/A</v>
      </c>
      <c r="R733" s="25" t="e">
        <f t="shared" si="506"/>
        <v>#N/A</v>
      </c>
      <c r="S733" s="25" t="e">
        <f t="shared" si="507"/>
        <v>#N/A</v>
      </c>
      <c r="T733" s="25" t="e">
        <f t="shared" si="508"/>
        <v>#N/A</v>
      </c>
      <c r="U733" s="25" t="e">
        <f t="shared" si="528"/>
        <v>#VALUE!</v>
      </c>
      <c r="V733" s="25" t="e">
        <f t="shared" si="529"/>
        <v>#VALUE!</v>
      </c>
      <c r="W733" s="25" t="e">
        <f t="shared" si="530"/>
        <v>#VALUE!</v>
      </c>
      <c r="X733" s="26"/>
      <c r="Y733" s="85" t="e">
        <f t="shared" si="509"/>
        <v>#N/A</v>
      </c>
      <c r="Z733" s="85" t="e">
        <f t="shared" si="510"/>
        <v>#N/A</v>
      </c>
      <c r="AA733" s="85" t="e">
        <f t="shared" si="511"/>
        <v>#N/A</v>
      </c>
      <c r="AB733" s="85" t="e">
        <f t="shared" si="512"/>
        <v>#N/A</v>
      </c>
      <c r="AC733" s="85" t="e">
        <f t="shared" si="513"/>
        <v>#N/A</v>
      </c>
      <c r="AD733" s="85" t="e">
        <f t="shared" si="514"/>
        <v>#N/A</v>
      </c>
      <c r="AE733" s="85" t="e">
        <f t="shared" si="515"/>
        <v>#N/A</v>
      </c>
      <c r="AF733" s="85" t="e">
        <f t="shared" si="516"/>
        <v>#N/A</v>
      </c>
      <c r="AG733" s="85" t="e">
        <f t="shared" si="517"/>
        <v>#N/A</v>
      </c>
      <c r="AH733" s="85" t="e">
        <f t="shared" si="518"/>
        <v>#N/A</v>
      </c>
      <c r="AI733" s="85" t="e">
        <f t="shared" si="519"/>
        <v>#N/A</v>
      </c>
      <c r="AJ733" s="85" t="e">
        <f t="shared" si="520"/>
        <v>#N/A</v>
      </c>
      <c r="AK733" s="85" t="e">
        <f t="shared" si="531"/>
        <v>#VALUE!</v>
      </c>
      <c r="AL733" s="85" t="e">
        <f t="shared" si="532"/>
        <v>#VALUE!</v>
      </c>
      <c r="AM733" s="85" t="e">
        <f t="shared" si="533"/>
        <v>#VALUE!</v>
      </c>
      <c r="AN733" s="85" t="e">
        <f t="shared" si="534"/>
        <v>#N/A</v>
      </c>
      <c r="AO733" s="85" t="e">
        <f t="shared" si="521"/>
        <v>#N/A</v>
      </c>
      <c r="AP733" s="85" t="e">
        <f t="shared" si="522"/>
        <v>#N/A</v>
      </c>
      <c r="AQ733" s="85" t="e">
        <f t="shared" si="523"/>
        <v>#N/A</v>
      </c>
      <c r="AR733" s="85" t="e">
        <f t="shared" si="524"/>
        <v>#N/A</v>
      </c>
      <c r="AS733" s="85" t="e">
        <f t="shared" si="525"/>
        <v>#N/A</v>
      </c>
      <c r="AT733" s="85" t="e">
        <f t="shared" si="526"/>
        <v>#N/A</v>
      </c>
      <c r="AU733" s="85" t="e">
        <f t="shared" si="535"/>
        <v>#VALUE!</v>
      </c>
      <c r="AV733" s="85" t="e">
        <f t="shared" si="536"/>
        <v>#VALUE!</v>
      </c>
      <c r="AW733" s="85" t="e">
        <f t="shared" si="537"/>
        <v>#VALUE!</v>
      </c>
      <c r="AX733" s="25" t="e">
        <f t="shared" si="538"/>
        <v>#VALUE!</v>
      </c>
      <c r="AY733" s="25">
        <f t="shared" si="499"/>
        <v>1.0169999999999999</v>
      </c>
      <c r="AZ733" s="55" t="e">
        <f t="shared" si="539"/>
        <v>#DIV/0!</v>
      </c>
    </row>
    <row r="734" spans="3:52">
      <c r="C734" s="4"/>
      <c r="D734" s="4"/>
      <c r="E734" s="4"/>
      <c r="F734" s="4"/>
      <c r="G734" s="55">
        <f t="shared" si="500"/>
        <v>-1.1208741258741391E-2</v>
      </c>
      <c r="H734" s="26"/>
      <c r="I734" s="25">
        <f>'Randament Mammo'!$I$18-4.5</f>
        <v>61.5</v>
      </c>
      <c r="J734" s="26"/>
      <c r="K734" s="25">
        <f t="shared" si="527"/>
        <v>0</v>
      </c>
      <c r="L734" s="25" t="e">
        <f>VLOOKUP(E734,'Tabele aux MGD'!B724:F734,IF(_CTF="Mo/Mo",2,IF(_CTF="Mo/Rh",3,IF(_CTF="Rh/Rh",4,5))),0)</f>
        <v>#N/A</v>
      </c>
      <c r="M734" s="25" t="e">
        <f t="shared" si="501"/>
        <v>#N/A</v>
      </c>
      <c r="N734" s="25" t="e">
        <f t="shared" si="502"/>
        <v>#N/A</v>
      </c>
      <c r="O734" s="25" t="e">
        <f t="shared" si="503"/>
        <v>#N/A</v>
      </c>
      <c r="P734" s="25" t="e">
        <f t="shared" si="504"/>
        <v>#N/A</v>
      </c>
      <c r="Q734" s="25" t="e">
        <f t="shared" si="505"/>
        <v>#N/A</v>
      </c>
      <c r="R734" s="25" t="e">
        <f t="shared" si="506"/>
        <v>#N/A</v>
      </c>
      <c r="S734" s="25" t="e">
        <f t="shared" si="507"/>
        <v>#N/A</v>
      </c>
      <c r="T734" s="25" t="e">
        <f t="shared" si="508"/>
        <v>#N/A</v>
      </c>
      <c r="U734" s="25" t="e">
        <f t="shared" si="528"/>
        <v>#VALUE!</v>
      </c>
      <c r="V734" s="25" t="e">
        <f t="shared" si="529"/>
        <v>#VALUE!</v>
      </c>
      <c r="W734" s="25" t="e">
        <f t="shared" si="530"/>
        <v>#VALUE!</v>
      </c>
      <c r="X734" s="26"/>
      <c r="Y734" s="85" t="e">
        <f t="shared" si="509"/>
        <v>#N/A</v>
      </c>
      <c r="Z734" s="85" t="e">
        <f t="shared" si="510"/>
        <v>#N/A</v>
      </c>
      <c r="AA734" s="85" t="e">
        <f t="shared" si="511"/>
        <v>#N/A</v>
      </c>
      <c r="AB734" s="85" t="e">
        <f t="shared" si="512"/>
        <v>#N/A</v>
      </c>
      <c r="AC734" s="85" t="e">
        <f t="shared" si="513"/>
        <v>#N/A</v>
      </c>
      <c r="AD734" s="85" t="e">
        <f t="shared" si="514"/>
        <v>#N/A</v>
      </c>
      <c r="AE734" s="85" t="e">
        <f t="shared" si="515"/>
        <v>#N/A</v>
      </c>
      <c r="AF734" s="85" t="e">
        <f t="shared" si="516"/>
        <v>#N/A</v>
      </c>
      <c r="AG734" s="85" t="e">
        <f t="shared" si="517"/>
        <v>#N/A</v>
      </c>
      <c r="AH734" s="85" t="e">
        <f t="shared" si="518"/>
        <v>#N/A</v>
      </c>
      <c r="AI734" s="85" t="e">
        <f t="shared" si="519"/>
        <v>#N/A</v>
      </c>
      <c r="AJ734" s="85" t="e">
        <f t="shared" si="520"/>
        <v>#N/A</v>
      </c>
      <c r="AK734" s="85" t="e">
        <f t="shared" si="531"/>
        <v>#VALUE!</v>
      </c>
      <c r="AL734" s="85" t="e">
        <f t="shared" si="532"/>
        <v>#VALUE!</v>
      </c>
      <c r="AM734" s="85" t="e">
        <f t="shared" si="533"/>
        <v>#VALUE!</v>
      </c>
      <c r="AN734" s="85" t="e">
        <f t="shared" si="534"/>
        <v>#N/A</v>
      </c>
      <c r="AO734" s="85" t="e">
        <f t="shared" si="521"/>
        <v>#N/A</v>
      </c>
      <c r="AP734" s="85" t="e">
        <f t="shared" si="522"/>
        <v>#N/A</v>
      </c>
      <c r="AQ734" s="85" t="e">
        <f t="shared" si="523"/>
        <v>#N/A</v>
      </c>
      <c r="AR734" s="85" t="e">
        <f t="shared" si="524"/>
        <v>#N/A</v>
      </c>
      <c r="AS734" s="85" t="e">
        <f t="shared" si="525"/>
        <v>#N/A</v>
      </c>
      <c r="AT734" s="85" t="e">
        <f t="shared" si="526"/>
        <v>#N/A</v>
      </c>
      <c r="AU734" s="85" t="e">
        <f t="shared" si="535"/>
        <v>#VALUE!</v>
      </c>
      <c r="AV734" s="85" t="e">
        <f t="shared" si="536"/>
        <v>#VALUE!</v>
      </c>
      <c r="AW734" s="85" t="e">
        <f t="shared" si="537"/>
        <v>#VALUE!</v>
      </c>
      <c r="AX734" s="25" t="e">
        <f t="shared" si="538"/>
        <v>#VALUE!</v>
      </c>
      <c r="AY734" s="25">
        <f t="shared" si="499"/>
        <v>1.0169999999999999</v>
      </c>
      <c r="AZ734" s="55" t="e">
        <f t="shared" si="539"/>
        <v>#DIV/0!</v>
      </c>
    </row>
    <row r="735" spans="3:52">
      <c r="C735" s="4"/>
      <c r="D735" s="4"/>
      <c r="E735" s="4"/>
      <c r="F735" s="4"/>
      <c r="G735" s="55">
        <f t="shared" si="500"/>
        <v>-1.1208741258741391E-2</v>
      </c>
      <c r="H735" s="26"/>
      <c r="I735" s="25">
        <f>'Randament Mammo'!$I$18-4.5</f>
        <v>61.5</v>
      </c>
      <c r="J735" s="26"/>
      <c r="K735" s="25">
        <f t="shared" si="527"/>
        <v>0</v>
      </c>
      <c r="L735" s="25" t="e">
        <f>VLOOKUP(E735,'Tabele aux MGD'!B725:F735,IF(_CTF="Mo/Mo",2,IF(_CTF="Mo/Rh",3,IF(_CTF="Rh/Rh",4,5))),0)</f>
        <v>#N/A</v>
      </c>
      <c r="M735" s="25" t="e">
        <f t="shared" si="501"/>
        <v>#N/A</v>
      </c>
      <c r="N735" s="25" t="e">
        <f t="shared" si="502"/>
        <v>#N/A</v>
      </c>
      <c r="O735" s="25" t="e">
        <f t="shared" si="503"/>
        <v>#N/A</v>
      </c>
      <c r="P735" s="25" t="e">
        <f t="shared" si="504"/>
        <v>#N/A</v>
      </c>
      <c r="Q735" s="25" t="e">
        <f t="shared" si="505"/>
        <v>#N/A</v>
      </c>
      <c r="R735" s="25" t="e">
        <f t="shared" si="506"/>
        <v>#N/A</v>
      </c>
      <c r="S735" s="25" t="e">
        <f t="shared" si="507"/>
        <v>#N/A</v>
      </c>
      <c r="T735" s="25" t="e">
        <f t="shared" si="508"/>
        <v>#N/A</v>
      </c>
      <c r="U735" s="25" t="e">
        <f t="shared" si="528"/>
        <v>#VALUE!</v>
      </c>
      <c r="V735" s="25" t="e">
        <f t="shared" si="529"/>
        <v>#VALUE!</v>
      </c>
      <c r="W735" s="25" t="e">
        <f t="shared" si="530"/>
        <v>#VALUE!</v>
      </c>
      <c r="X735" s="26"/>
      <c r="Y735" s="85" t="e">
        <f t="shared" si="509"/>
        <v>#N/A</v>
      </c>
      <c r="Z735" s="85" t="e">
        <f t="shared" si="510"/>
        <v>#N/A</v>
      </c>
      <c r="AA735" s="85" t="e">
        <f t="shared" si="511"/>
        <v>#N/A</v>
      </c>
      <c r="AB735" s="85" t="e">
        <f t="shared" si="512"/>
        <v>#N/A</v>
      </c>
      <c r="AC735" s="85" t="e">
        <f t="shared" si="513"/>
        <v>#N/A</v>
      </c>
      <c r="AD735" s="85" t="e">
        <f t="shared" si="514"/>
        <v>#N/A</v>
      </c>
      <c r="AE735" s="85" t="e">
        <f t="shared" si="515"/>
        <v>#N/A</v>
      </c>
      <c r="AF735" s="85" t="e">
        <f t="shared" si="516"/>
        <v>#N/A</v>
      </c>
      <c r="AG735" s="85" t="e">
        <f t="shared" si="517"/>
        <v>#N/A</v>
      </c>
      <c r="AH735" s="85" t="e">
        <f t="shared" si="518"/>
        <v>#N/A</v>
      </c>
      <c r="AI735" s="85" t="e">
        <f t="shared" si="519"/>
        <v>#N/A</v>
      </c>
      <c r="AJ735" s="85" t="e">
        <f t="shared" si="520"/>
        <v>#N/A</v>
      </c>
      <c r="AK735" s="85" t="e">
        <f t="shared" si="531"/>
        <v>#VALUE!</v>
      </c>
      <c r="AL735" s="85" t="e">
        <f t="shared" si="532"/>
        <v>#VALUE!</v>
      </c>
      <c r="AM735" s="85" t="e">
        <f t="shared" si="533"/>
        <v>#VALUE!</v>
      </c>
      <c r="AN735" s="85" t="e">
        <f t="shared" si="534"/>
        <v>#N/A</v>
      </c>
      <c r="AO735" s="85" t="e">
        <f t="shared" si="521"/>
        <v>#N/A</v>
      </c>
      <c r="AP735" s="85" t="e">
        <f t="shared" si="522"/>
        <v>#N/A</v>
      </c>
      <c r="AQ735" s="85" t="e">
        <f t="shared" si="523"/>
        <v>#N/A</v>
      </c>
      <c r="AR735" s="85" t="e">
        <f t="shared" si="524"/>
        <v>#N/A</v>
      </c>
      <c r="AS735" s="85" t="e">
        <f t="shared" si="525"/>
        <v>#N/A</v>
      </c>
      <c r="AT735" s="85" t="e">
        <f t="shared" si="526"/>
        <v>#N/A</v>
      </c>
      <c r="AU735" s="85" t="e">
        <f t="shared" si="535"/>
        <v>#VALUE!</v>
      </c>
      <c r="AV735" s="85" t="e">
        <f t="shared" si="536"/>
        <v>#VALUE!</v>
      </c>
      <c r="AW735" s="85" t="e">
        <f t="shared" si="537"/>
        <v>#VALUE!</v>
      </c>
      <c r="AX735" s="25" t="e">
        <f t="shared" si="538"/>
        <v>#VALUE!</v>
      </c>
      <c r="AY735" s="25">
        <f t="shared" si="499"/>
        <v>1.0169999999999999</v>
      </c>
      <c r="AZ735" s="55" t="e">
        <f t="shared" si="539"/>
        <v>#DIV/0!</v>
      </c>
    </row>
    <row r="736" spans="3:52">
      <c r="C736" s="4"/>
      <c r="D736" s="4"/>
      <c r="E736" s="4"/>
      <c r="F736" s="4"/>
      <c r="G736" s="55">
        <f t="shared" si="500"/>
        <v>-1.1208741258741391E-2</v>
      </c>
      <c r="H736" s="26"/>
      <c r="I736" s="25">
        <f>'Randament Mammo'!$I$18-4.5</f>
        <v>61.5</v>
      </c>
      <c r="J736" s="26"/>
      <c r="K736" s="25">
        <f t="shared" si="527"/>
        <v>0</v>
      </c>
      <c r="L736" s="25" t="e">
        <f>VLOOKUP(E736,'Tabele aux MGD'!B726:F736,IF(_CTF="Mo/Mo",2,IF(_CTF="Mo/Rh",3,IF(_CTF="Rh/Rh",4,5))),0)</f>
        <v>#N/A</v>
      </c>
      <c r="M736" s="25" t="e">
        <f t="shared" si="501"/>
        <v>#N/A</v>
      </c>
      <c r="N736" s="25" t="e">
        <f t="shared" si="502"/>
        <v>#N/A</v>
      </c>
      <c r="O736" s="25" t="e">
        <f t="shared" si="503"/>
        <v>#N/A</v>
      </c>
      <c r="P736" s="25" t="e">
        <f t="shared" si="504"/>
        <v>#N/A</v>
      </c>
      <c r="Q736" s="25" t="e">
        <f t="shared" si="505"/>
        <v>#N/A</v>
      </c>
      <c r="R736" s="25" t="e">
        <f t="shared" si="506"/>
        <v>#N/A</v>
      </c>
      <c r="S736" s="25" t="e">
        <f t="shared" si="507"/>
        <v>#N/A</v>
      </c>
      <c r="T736" s="25" t="e">
        <f t="shared" si="508"/>
        <v>#N/A</v>
      </c>
      <c r="U736" s="25" t="e">
        <f t="shared" si="528"/>
        <v>#VALUE!</v>
      </c>
      <c r="V736" s="25" t="e">
        <f t="shared" si="529"/>
        <v>#VALUE!</v>
      </c>
      <c r="W736" s="25" t="e">
        <f t="shared" si="530"/>
        <v>#VALUE!</v>
      </c>
      <c r="X736" s="26"/>
      <c r="Y736" s="85" t="e">
        <f t="shared" si="509"/>
        <v>#N/A</v>
      </c>
      <c r="Z736" s="85" t="e">
        <f t="shared" si="510"/>
        <v>#N/A</v>
      </c>
      <c r="AA736" s="85" t="e">
        <f t="shared" si="511"/>
        <v>#N/A</v>
      </c>
      <c r="AB736" s="85" t="e">
        <f t="shared" si="512"/>
        <v>#N/A</v>
      </c>
      <c r="AC736" s="85" t="e">
        <f t="shared" si="513"/>
        <v>#N/A</v>
      </c>
      <c r="AD736" s="85" t="e">
        <f t="shared" si="514"/>
        <v>#N/A</v>
      </c>
      <c r="AE736" s="85" t="e">
        <f t="shared" si="515"/>
        <v>#N/A</v>
      </c>
      <c r="AF736" s="85" t="e">
        <f t="shared" si="516"/>
        <v>#N/A</v>
      </c>
      <c r="AG736" s="85" t="e">
        <f t="shared" si="517"/>
        <v>#N/A</v>
      </c>
      <c r="AH736" s="85" t="e">
        <f t="shared" si="518"/>
        <v>#N/A</v>
      </c>
      <c r="AI736" s="85" t="e">
        <f t="shared" si="519"/>
        <v>#N/A</v>
      </c>
      <c r="AJ736" s="85" t="e">
        <f t="shared" si="520"/>
        <v>#N/A</v>
      </c>
      <c r="AK736" s="85" t="e">
        <f t="shared" si="531"/>
        <v>#VALUE!</v>
      </c>
      <c r="AL736" s="85" t="e">
        <f t="shared" si="532"/>
        <v>#VALUE!</v>
      </c>
      <c r="AM736" s="85" t="e">
        <f t="shared" si="533"/>
        <v>#VALUE!</v>
      </c>
      <c r="AN736" s="85" t="e">
        <f t="shared" si="534"/>
        <v>#N/A</v>
      </c>
      <c r="AO736" s="85" t="e">
        <f t="shared" si="521"/>
        <v>#N/A</v>
      </c>
      <c r="AP736" s="85" t="e">
        <f t="shared" si="522"/>
        <v>#N/A</v>
      </c>
      <c r="AQ736" s="85" t="e">
        <f t="shared" si="523"/>
        <v>#N/A</v>
      </c>
      <c r="AR736" s="85" t="e">
        <f t="shared" si="524"/>
        <v>#N/A</v>
      </c>
      <c r="AS736" s="85" t="e">
        <f t="shared" si="525"/>
        <v>#N/A</v>
      </c>
      <c r="AT736" s="85" t="e">
        <f t="shared" si="526"/>
        <v>#N/A</v>
      </c>
      <c r="AU736" s="85" t="e">
        <f t="shared" si="535"/>
        <v>#VALUE!</v>
      </c>
      <c r="AV736" s="85" t="e">
        <f t="shared" si="536"/>
        <v>#VALUE!</v>
      </c>
      <c r="AW736" s="85" t="e">
        <f t="shared" si="537"/>
        <v>#VALUE!</v>
      </c>
      <c r="AX736" s="25" t="e">
        <f t="shared" si="538"/>
        <v>#VALUE!</v>
      </c>
      <c r="AY736" s="25">
        <f t="shared" si="499"/>
        <v>1.0169999999999999</v>
      </c>
      <c r="AZ736" s="55" t="e">
        <f t="shared" si="539"/>
        <v>#DIV/0!</v>
      </c>
    </row>
    <row r="737" spans="3:52">
      <c r="C737" s="4"/>
      <c r="D737" s="4"/>
      <c r="E737" s="4"/>
      <c r="F737" s="4"/>
      <c r="G737" s="55">
        <f t="shared" si="500"/>
        <v>-1.1208741258741391E-2</v>
      </c>
      <c r="H737" s="26"/>
      <c r="I737" s="25">
        <f>'Randament Mammo'!$I$18-4.5</f>
        <v>61.5</v>
      </c>
      <c r="J737" s="26"/>
      <c r="K737" s="25">
        <f t="shared" si="527"/>
        <v>0</v>
      </c>
      <c r="L737" s="25" t="e">
        <f>VLOOKUP(E737,'Tabele aux MGD'!B727:F737,IF(_CTF="Mo/Mo",2,IF(_CTF="Mo/Rh",3,IF(_CTF="Rh/Rh",4,5))),0)</f>
        <v>#N/A</v>
      </c>
      <c r="M737" s="25" t="e">
        <f t="shared" si="501"/>
        <v>#N/A</v>
      </c>
      <c r="N737" s="25" t="e">
        <f t="shared" si="502"/>
        <v>#N/A</v>
      </c>
      <c r="O737" s="25" t="e">
        <f t="shared" si="503"/>
        <v>#N/A</v>
      </c>
      <c r="P737" s="25" t="e">
        <f t="shared" si="504"/>
        <v>#N/A</v>
      </c>
      <c r="Q737" s="25" t="e">
        <f t="shared" si="505"/>
        <v>#N/A</v>
      </c>
      <c r="R737" s="25" t="e">
        <f t="shared" si="506"/>
        <v>#N/A</v>
      </c>
      <c r="S737" s="25" t="e">
        <f t="shared" si="507"/>
        <v>#N/A</v>
      </c>
      <c r="T737" s="25" t="e">
        <f t="shared" si="508"/>
        <v>#N/A</v>
      </c>
      <c r="U737" s="25" t="e">
        <f t="shared" si="528"/>
        <v>#VALUE!</v>
      </c>
      <c r="V737" s="25" t="e">
        <f t="shared" si="529"/>
        <v>#VALUE!</v>
      </c>
      <c r="W737" s="25" t="e">
        <f t="shared" si="530"/>
        <v>#VALUE!</v>
      </c>
      <c r="X737" s="26"/>
      <c r="Y737" s="85" t="e">
        <f t="shared" si="509"/>
        <v>#N/A</v>
      </c>
      <c r="Z737" s="85" t="e">
        <f t="shared" si="510"/>
        <v>#N/A</v>
      </c>
      <c r="AA737" s="85" t="e">
        <f t="shared" si="511"/>
        <v>#N/A</v>
      </c>
      <c r="AB737" s="85" t="e">
        <f t="shared" si="512"/>
        <v>#N/A</v>
      </c>
      <c r="AC737" s="85" t="e">
        <f t="shared" si="513"/>
        <v>#N/A</v>
      </c>
      <c r="AD737" s="85" t="e">
        <f t="shared" si="514"/>
        <v>#N/A</v>
      </c>
      <c r="AE737" s="85" t="e">
        <f t="shared" si="515"/>
        <v>#N/A</v>
      </c>
      <c r="AF737" s="85" t="e">
        <f t="shared" si="516"/>
        <v>#N/A</v>
      </c>
      <c r="AG737" s="85" t="e">
        <f t="shared" si="517"/>
        <v>#N/A</v>
      </c>
      <c r="AH737" s="85" t="e">
        <f t="shared" si="518"/>
        <v>#N/A</v>
      </c>
      <c r="AI737" s="85" t="e">
        <f t="shared" si="519"/>
        <v>#N/A</v>
      </c>
      <c r="AJ737" s="85" t="e">
        <f t="shared" si="520"/>
        <v>#N/A</v>
      </c>
      <c r="AK737" s="85" t="e">
        <f t="shared" si="531"/>
        <v>#VALUE!</v>
      </c>
      <c r="AL737" s="85" t="e">
        <f t="shared" si="532"/>
        <v>#VALUE!</v>
      </c>
      <c r="AM737" s="85" t="e">
        <f t="shared" si="533"/>
        <v>#VALUE!</v>
      </c>
      <c r="AN737" s="85" t="e">
        <f t="shared" si="534"/>
        <v>#N/A</v>
      </c>
      <c r="AO737" s="85" t="e">
        <f t="shared" si="521"/>
        <v>#N/A</v>
      </c>
      <c r="AP737" s="85" t="e">
        <f t="shared" si="522"/>
        <v>#N/A</v>
      </c>
      <c r="AQ737" s="85" t="e">
        <f t="shared" si="523"/>
        <v>#N/A</v>
      </c>
      <c r="AR737" s="85" t="e">
        <f t="shared" si="524"/>
        <v>#N/A</v>
      </c>
      <c r="AS737" s="85" t="e">
        <f t="shared" si="525"/>
        <v>#N/A</v>
      </c>
      <c r="AT737" s="85" t="e">
        <f t="shared" si="526"/>
        <v>#N/A</v>
      </c>
      <c r="AU737" s="85" t="e">
        <f t="shared" si="535"/>
        <v>#VALUE!</v>
      </c>
      <c r="AV737" s="85" t="e">
        <f t="shared" si="536"/>
        <v>#VALUE!</v>
      </c>
      <c r="AW737" s="85" t="e">
        <f t="shared" si="537"/>
        <v>#VALUE!</v>
      </c>
      <c r="AX737" s="25" t="e">
        <f t="shared" si="538"/>
        <v>#VALUE!</v>
      </c>
      <c r="AY737" s="25">
        <f t="shared" si="499"/>
        <v>1.0169999999999999</v>
      </c>
      <c r="AZ737" s="55" t="e">
        <f t="shared" si="539"/>
        <v>#DIV/0!</v>
      </c>
    </row>
    <row r="738" spans="3:52">
      <c r="C738" s="4"/>
      <c r="D738" s="4"/>
      <c r="E738" s="4"/>
      <c r="F738" s="4"/>
      <c r="G738" s="55">
        <f t="shared" si="500"/>
        <v>-1.1208741258741391E-2</v>
      </c>
      <c r="H738" s="26"/>
      <c r="I738" s="25">
        <f>'Randament Mammo'!$I$18-4.5</f>
        <v>61.5</v>
      </c>
      <c r="J738" s="26"/>
      <c r="K738" s="25">
        <f t="shared" si="527"/>
        <v>0</v>
      </c>
      <c r="L738" s="25" t="e">
        <f>VLOOKUP(E738,'Tabele aux MGD'!B728:F738,IF(_CTF="Mo/Mo",2,IF(_CTF="Mo/Rh",3,IF(_CTF="Rh/Rh",4,5))),0)</f>
        <v>#N/A</v>
      </c>
      <c r="M738" s="25" t="e">
        <f t="shared" si="501"/>
        <v>#N/A</v>
      </c>
      <c r="N738" s="25" t="e">
        <f t="shared" si="502"/>
        <v>#N/A</v>
      </c>
      <c r="O738" s="25" t="e">
        <f t="shared" si="503"/>
        <v>#N/A</v>
      </c>
      <c r="P738" s="25" t="e">
        <f t="shared" si="504"/>
        <v>#N/A</v>
      </c>
      <c r="Q738" s="25" t="e">
        <f t="shared" si="505"/>
        <v>#N/A</v>
      </c>
      <c r="R738" s="25" t="e">
        <f t="shared" si="506"/>
        <v>#N/A</v>
      </c>
      <c r="S738" s="25" t="e">
        <f t="shared" si="507"/>
        <v>#N/A</v>
      </c>
      <c r="T738" s="25" t="e">
        <f t="shared" si="508"/>
        <v>#N/A</v>
      </c>
      <c r="U738" s="25" t="e">
        <f t="shared" si="528"/>
        <v>#VALUE!</v>
      </c>
      <c r="V738" s="25" t="e">
        <f t="shared" si="529"/>
        <v>#VALUE!</v>
      </c>
      <c r="W738" s="25" t="e">
        <f t="shared" si="530"/>
        <v>#VALUE!</v>
      </c>
      <c r="X738" s="26"/>
      <c r="Y738" s="85" t="e">
        <f t="shared" si="509"/>
        <v>#N/A</v>
      </c>
      <c r="Z738" s="85" t="e">
        <f t="shared" si="510"/>
        <v>#N/A</v>
      </c>
      <c r="AA738" s="85" t="e">
        <f t="shared" si="511"/>
        <v>#N/A</v>
      </c>
      <c r="AB738" s="85" t="e">
        <f t="shared" si="512"/>
        <v>#N/A</v>
      </c>
      <c r="AC738" s="85" t="e">
        <f t="shared" si="513"/>
        <v>#N/A</v>
      </c>
      <c r="AD738" s="85" t="e">
        <f t="shared" si="514"/>
        <v>#N/A</v>
      </c>
      <c r="AE738" s="85" t="e">
        <f t="shared" si="515"/>
        <v>#N/A</v>
      </c>
      <c r="AF738" s="85" t="e">
        <f t="shared" si="516"/>
        <v>#N/A</v>
      </c>
      <c r="AG738" s="85" t="e">
        <f t="shared" si="517"/>
        <v>#N/A</v>
      </c>
      <c r="AH738" s="85" t="e">
        <f t="shared" si="518"/>
        <v>#N/A</v>
      </c>
      <c r="AI738" s="85" t="e">
        <f t="shared" si="519"/>
        <v>#N/A</v>
      </c>
      <c r="AJ738" s="85" t="e">
        <f t="shared" si="520"/>
        <v>#N/A</v>
      </c>
      <c r="AK738" s="85" t="e">
        <f t="shared" si="531"/>
        <v>#VALUE!</v>
      </c>
      <c r="AL738" s="85" t="e">
        <f t="shared" si="532"/>
        <v>#VALUE!</v>
      </c>
      <c r="AM738" s="85" t="e">
        <f t="shared" si="533"/>
        <v>#VALUE!</v>
      </c>
      <c r="AN738" s="85" t="e">
        <f t="shared" si="534"/>
        <v>#N/A</v>
      </c>
      <c r="AO738" s="85" t="e">
        <f t="shared" si="521"/>
        <v>#N/A</v>
      </c>
      <c r="AP738" s="85" t="e">
        <f t="shared" si="522"/>
        <v>#N/A</v>
      </c>
      <c r="AQ738" s="85" t="e">
        <f t="shared" si="523"/>
        <v>#N/A</v>
      </c>
      <c r="AR738" s="85" t="e">
        <f t="shared" si="524"/>
        <v>#N/A</v>
      </c>
      <c r="AS738" s="85" t="e">
        <f t="shared" si="525"/>
        <v>#N/A</v>
      </c>
      <c r="AT738" s="85" t="e">
        <f t="shared" si="526"/>
        <v>#N/A</v>
      </c>
      <c r="AU738" s="85" t="e">
        <f t="shared" si="535"/>
        <v>#VALUE!</v>
      </c>
      <c r="AV738" s="85" t="e">
        <f t="shared" si="536"/>
        <v>#VALUE!</v>
      </c>
      <c r="AW738" s="85" t="e">
        <f t="shared" si="537"/>
        <v>#VALUE!</v>
      </c>
      <c r="AX738" s="25" t="e">
        <f t="shared" si="538"/>
        <v>#VALUE!</v>
      </c>
      <c r="AY738" s="25">
        <f t="shared" si="499"/>
        <v>1.0169999999999999</v>
      </c>
      <c r="AZ738" s="55" t="e">
        <f t="shared" si="539"/>
        <v>#DIV/0!</v>
      </c>
    </row>
    <row r="739" spans="3:52">
      <c r="C739" s="4"/>
      <c r="D739" s="4"/>
      <c r="E739" s="4"/>
      <c r="F739" s="4"/>
      <c r="G739" s="55">
        <f t="shared" si="500"/>
        <v>-1.1208741258741391E-2</v>
      </c>
      <c r="H739" s="26"/>
      <c r="I739" s="25">
        <f>'Randament Mammo'!$I$18-4.5</f>
        <v>61.5</v>
      </c>
      <c r="J739" s="26"/>
      <c r="K739" s="25">
        <f t="shared" si="527"/>
        <v>0</v>
      </c>
      <c r="L739" s="25" t="e">
        <f>VLOOKUP(E739,'Tabele aux MGD'!B729:F739,IF(_CTF="Mo/Mo",2,IF(_CTF="Mo/Rh",3,IF(_CTF="Rh/Rh",4,5))),0)</f>
        <v>#N/A</v>
      </c>
      <c r="M739" s="25" t="e">
        <f t="shared" si="501"/>
        <v>#N/A</v>
      </c>
      <c r="N739" s="25" t="e">
        <f t="shared" si="502"/>
        <v>#N/A</v>
      </c>
      <c r="O739" s="25" t="e">
        <f t="shared" si="503"/>
        <v>#N/A</v>
      </c>
      <c r="P739" s="25" t="e">
        <f t="shared" si="504"/>
        <v>#N/A</v>
      </c>
      <c r="Q739" s="25" t="e">
        <f t="shared" si="505"/>
        <v>#N/A</v>
      </c>
      <c r="R739" s="25" t="e">
        <f t="shared" si="506"/>
        <v>#N/A</v>
      </c>
      <c r="S739" s="25" t="e">
        <f t="shared" si="507"/>
        <v>#N/A</v>
      </c>
      <c r="T739" s="25" t="e">
        <f t="shared" si="508"/>
        <v>#N/A</v>
      </c>
      <c r="U739" s="25" t="e">
        <f t="shared" si="528"/>
        <v>#VALUE!</v>
      </c>
      <c r="V739" s="25" t="e">
        <f t="shared" si="529"/>
        <v>#VALUE!</v>
      </c>
      <c r="W739" s="25" t="e">
        <f t="shared" si="530"/>
        <v>#VALUE!</v>
      </c>
      <c r="X739" s="26"/>
      <c r="Y739" s="85" t="e">
        <f t="shared" si="509"/>
        <v>#N/A</v>
      </c>
      <c r="Z739" s="85" t="e">
        <f t="shared" si="510"/>
        <v>#N/A</v>
      </c>
      <c r="AA739" s="85" t="e">
        <f t="shared" si="511"/>
        <v>#N/A</v>
      </c>
      <c r="AB739" s="85" t="e">
        <f t="shared" si="512"/>
        <v>#N/A</v>
      </c>
      <c r="AC739" s="85" t="e">
        <f t="shared" si="513"/>
        <v>#N/A</v>
      </c>
      <c r="AD739" s="85" t="e">
        <f t="shared" si="514"/>
        <v>#N/A</v>
      </c>
      <c r="AE739" s="85" t="e">
        <f t="shared" si="515"/>
        <v>#N/A</v>
      </c>
      <c r="AF739" s="85" t="e">
        <f t="shared" si="516"/>
        <v>#N/A</v>
      </c>
      <c r="AG739" s="85" t="e">
        <f t="shared" si="517"/>
        <v>#N/A</v>
      </c>
      <c r="AH739" s="85" t="e">
        <f t="shared" si="518"/>
        <v>#N/A</v>
      </c>
      <c r="AI739" s="85" t="e">
        <f t="shared" si="519"/>
        <v>#N/A</v>
      </c>
      <c r="AJ739" s="85" t="e">
        <f t="shared" si="520"/>
        <v>#N/A</v>
      </c>
      <c r="AK739" s="85" t="e">
        <f t="shared" si="531"/>
        <v>#VALUE!</v>
      </c>
      <c r="AL739" s="85" t="e">
        <f t="shared" si="532"/>
        <v>#VALUE!</v>
      </c>
      <c r="AM739" s="85" t="e">
        <f t="shared" si="533"/>
        <v>#VALUE!</v>
      </c>
      <c r="AN739" s="85" t="e">
        <f t="shared" si="534"/>
        <v>#N/A</v>
      </c>
      <c r="AO739" s="85" t="e">
        <f t="shared" si="521"/>
        <v>#N/A</v>
      </c>
      <c r="AP739" s="85" t="e">
        <f t="shared" si="522"/>
        <v>#N/A</v>
      </c>
      <c r="AQ739" s="85" t="e">
        <f t="shared" si="523"/>
        <v>#N/A</v>
      </c>
      <c r="AR739" s="85" t="e">
        <f t="shared" si="524"/>
        <v>#N/A</v>
      </c>
      <c r="AS739" s="85" t="e">
        <f t="shared" si="525"/>
        <v>#N/A</v>
      </c>
      <c r="AT739" s="85" t="e">
        <f t="shared" si="526"/>
        <v>#N/A</v>
      </c>
      <c r="AU739" s="85" t="e">
        <f t="shared" si="535"/>
        <v>#VALUE!</v>
      </c>
      <c r="AV739" s="85" t="e">
        <f t="shared" si="536"/>
        <v>#VALUE!</v>
      </c>
      <c r="AW739" s="85" t="e">
        <f t="shared" si="537"/>
        <v>#VALUE!</v>
      </c>
      <c r="AX739" s="25" t="e">
        <f t="shared" si="538"/>
        <v>#VALUE!</v>
      </c>
      <c r="AY739" s="25">
        <f t="shared" si="499"/>
        <v>1.0169999999999999</v>
      </c>
      <c r="AZ739" s="55" t="e">
        <f t="shared" si="539"/>
        <v>#DIV/0!</v>
      </c>
    </row>
    <row r="740" spans="3:52">
      <c r="C740" s="4"/>
      <c r="D740" s="4"/>
      <c r="E740" s="4"/>
      <c r="F740" s="4"/>
      <c r="G740" s="55">
        <f t="shared" si="500"/>
        <v>-1.1208741258741391E-2</v>
      </c>
      <c r="H740" s="26"/>
      <c r="I740" s="25">
        <f>'Randament Mammo'!$I$18-4.5</f>
        <v>61.5</v>
      </c>
      <c r="J740" s="26"/>
      <c r="K740" s="25">
        <f t="shared" si="527"/>
        <v>0</v>
      </c>
      <c r="L740" s="25" t="e">
        <f>VLOOKUP(E740,'Tabele aux MGD'!B730:F740,IF(_CTF="Mo/Mo",2,IF(_CTF="Mo/Rh",3,IF(_CTF="Rh/Rh",4,5))),0)</f>
        <v>#N/A</v>
      </c>
      <c r="M740" s="25" t="e">
        <f t="shared" si="501"/>
        <v>#N/A</v>
      </c>
      <c r="N740" s="25" t="e">
        <f t="shared" si="502"/>
        <v>#N/A</v>
      </c>
      <c r="O740" s="25" t="e">
        <f t="shared" si="503"/>
        <v>#N/A</v>
      </c>
      <c r="P740" s="25" t="e">
        <f t="shared" si="504"/>
        <v>#N/A</v>
      </c>
      <c r="Q740" s="25" t="e">
        <f t="shared" si="505"/>
        <v>#N/A</v>
      </c>
      <c r="R740" s="25" t="e">
        <f t="shared" si="506"/>
        <v>#N/A</v>
      </c>
      <c r="S740" s="25" t="e">
        <f t="shared" si="507"/>
        <v>#N/A</v>
      </c>
      <c r="T740" s="25" t="e">
        <f t="shared" si="508"/>
        <v>#N/A</v>
      </c>
      <c r="U740" s="25" t="e">
        <f t="shared" si="528"/>
        <v>#VALUE!</v>
      </c>
      <c r="V740" s="25" t="e">
        <f t="shared" si="529"/>
        <v>#VALUE!</v>
      </c>
      <c r="W740" s="25" t="e">
        <f t="shared" si="530"/>
        <v>#VALUE!</v>
      </c>
      <c r="X740" s="26"/>
      <c r="Y740" s="85" t="e">
        <f t="shared" si="509"/>
        <v>#N/A</v>
      </c>
      <c r="Z740" s="85" t="e">
        <f t="shared" si="510"/>
        <v>#N/A</v>
      </c>
      <c r="AA740" s="85" t="e">
        <f t="shared" si="511"/>
        <v>#N/A</v>
      </c>
      <c r="AB740" s="85" t="e">
        <f t="shared" si="512"/>
        <v>#N/A</v>
      </c>
      <c r="AC740" s="85" t="e">
        <f t="shared" si="513"/>
        <v>#N/A</v>
      </c>
      <c r="AD740" s="85" t="e">
        <f t="shared" si="514"/>
        <v>#N/A</v>
      </c>
      <c r="AE740" s="85" t="e">
        <f t="shared" si="515"/>
        <v>#N/A</v>
      </c>
      <c r="AF740" s="85" t="e">
        <f t="shared" si="516"/>
        <v>#N/A</v>
      </c>
      <c r="AG740" s="85" t="e">
        <f t="shared" si="517"/>
        <v>#N/A</v>
      </c>
      <c r="AH740" s="85" t="e">
        <f t="shared" si="518"/>
        <v>#N/A</v>
      </c>
      <c r="AI740" s="85" t="e">
        <f t="shared" si="519"/>
        <v>#N/A</v>
      </c>
      <c r="AJ740" s="85" t="e">
        <f t="shared" si="520"/>
        <v>#N/A</v>
      </c>
      <c r="AK740" s="85" t="e">
        <f t="shared" si="531"/>
        <v>#VALUE!</v>
      </c>
      <c r="AL740" s="85" t="e">
        <f t="shared" si="532"/>
        <v>#VALUE!</v>
      </c>
      <c r="AM740" s="85" t="e">
        <f t="shared" si="533"/>
        <v>#VALUE!</v>
      </c>
      <c r="AN740" s="85" t="e">
        <f t="shared" si="534"/>
        <v>#N/A</v>
      </c>
      <c r="AO740" s="85" t="e">
        <f t="shared" si="521"/>
        <v>#N/A</v>
      </c>
      <c r="AP740" s="85" t="e">
        <f t="shared" si="522"/>
        <v>#N/A</v>
      </c>
      <c r="AQ740" s="85" t="e">
        <f t="shared" si="523"/>
        <v>#N/A</v>
      </c>
      <c r="AR740" s="85" t="e">
        <f t="shared" si="524"/>
        <v>#N/A</v>
      </c>
      <c r="AS740" s="85" t="e">
        <f t="shared" si="525"/>
        <v>#N/A</v>
      </c>
      <c r="AT740" s="85" t="e">
        <f t="shared" si="526"/>
        <v>#N/A</v>
      </c>
      <c r="AU740" s="85" t="e">
        <f t="shared" si="535"/>
        <v>#VALUE!</v>
      </c>
      <c r="AV740" s="85" t="e">
        <f t="shared" si="536"/>
        <v>#VALUE!</v>
      </c>
      <c r="AW740" s="85" t="e">
        <f t="shared" si="537"/>
        <v>#VALUE!</v>
      </c>
      <c r="AX740" s="25" t="e">
        <f t="shared" si="538"/>
        <v>#VALUE!</v>
      </c>
      <c r="AY740" s="25">
        <f t="shared" si="499"/>
        <v>1.0169999999999999</v>
      </c>
      <c r="AZ740" s="55" t="e">
        <f t="shared" si="539"/>
        <v>#DIV/0!</v>
      </c>
    </row>
    <row r="741" spans="3:52">
      <c r="C741" s="4"/>
      <c r="D741" s="4"/>
      <c r="E741" s="4"/>
      <c r="F741" s="4"/>
      <c r="G741" s="55">
        <f t="shared" si="500"/>
        <v>-1.1208741258741391E-2</v>
      </c>
      <c r="H741" s="26"/>
      <c r="I741" s="25">
        <f>'Randament Mammo'!$I$18-4.5</f>
        <v>61.5</v>
      </c>
      <c r="J741" s="26"/>
      <c r="K741" s="25">
        <f t="shared" si="527"/>
        <v>0</v>
      </c>
      <c r="L741" s="25" t="e">
        <f>VLOOKUP(E741,'Tabele aux MGD'!B731:F741,IF(_CTF="Mo/Mo",2,IF(_CTF="Mo/Rh",3,IF(_CTF="Rh/Rh",4,5))),0)</f>
        <v>#N/A</v>
      </c>
      <c r="M741" s="25" t="e">
        <f t="shared" si="501"/>
        <v>#N/A</v>
      </c>
      <c r="N741" s="25" t="e">
        <f t="shared" si="502"/>
        <v>#N/A</v>
      </c>
      <c r="O741" s="25" t="e">
        <f t="shared" si="503"/>
        <v>#N/A</v>
      </c>
      <c r="P741" s="25" t="e">
        <f t="shared" si="504"/>
        <v>#N/A</v>
      </c>
      <c r="Q741" s="25" t="e">
        <f t="shared" si="505"/>
        <v>#N/A</v>
      </c>
      <c r="R741" s="25" t="e">
        <f t="shared" si="506"/>
        <v>#N/A</v>
      </c>
      <c r="S741" s="25" t="e">
        <f t="shared" si="507"/>
        <v>#N/A</v>
      </c>
      <c r="T741" s="25" t="e">
        <f t="shared" si="508"/>
        <v>#N/A</v>
      </c>
      <c r="U741" s="25" t="e">
        <f t="shared" si="528"/>
        <v>#VALUE!</v>
      </c>
      <c r="V741" s="25" t="e">
        <f t="shared" si="529"/>
        <v>#VALUE!</v>
      </c>
      <c r="W741" s="25" t="e">
        <f t="shared" si="530"/>
        <v>#VALUE!</v>
      </c>
      <c r="X741" s="26"/>
      <c r="Y741" s="85" t="e">
        <f t="shared" si="509"/>
        <v>#N/A</v>
      </c>
      <c r="Z741" s="85" t="e">
        <f t="shared" si="510"/>
        <v>#N/A</v>
      </c>
      <c r="AA741" s="85" t="e">
        <f t="shared" si="511"/>
        <v>#N/A</v>
      </c>
      <c r="AB741" s="85" t="e">
        <f t="shared" si="512"/>
        <v>#N/A</v>
      </c>
      <c r="AC741" s="85" t="e">
        <f t="shared" si="513"/>
        <v>#N/A</v>
      </c>
      <c r="AD741" s="85" t="e">
        <f t="shared" si="514"/>
        <v>#N/A</v>
      </c>
      <c r="AE741" s="85" t="e">
        <f t="shared" si="515"/>
        <v>#N/A</v>
      </c>
      <c r="AF741" s="85" t="e">
        <f t="shared" si="516"/>
        <v>#N/A</v>
      </c>
      <c r="AG741" s="85" t="e">
        <f t="shared" si="517"/>
        <v>#N/A</v>
      </c>
      <c r="AH741" s="85" t="e">
        <f t="shared" si="518"/>
        <v>#N/A</v>
      </c>
      <c r="AI741" s="85" t="e">
        <f t="shared" si="519"/>
        <v>#N/A</v>
      </c>
      <c r="AJ741" s="85" t="e">
        <f t="shared" si="520"/>
        <v>#N/A</v>
      </c>
      <c r="AK741" s="85" t="e">
        <f t="shared" si="531"/>
        <v>#VALUE!</v>
      </c>
      <c r="AL741" s="85" t="e">
        <f t="shared" si="532"/>
        <v>#VALUE!</v>
      </c>
      <c r="AM741" s="85" t="e">
        <f t="shared" si="533"/>
        <v>#VALUE!</v>
      </c>
      <c r="AN741" s="85" t="e">
        <f t="shared" si="534"/>
        <v>#N/A</v>
      </c>
      <c r="AO741" s="85" t="e">
        <f t="shared" si="521"/>
        <v>#N/A</v>
      </c>
      <c r="AP741" s="85" t="e">
        <f t="shared" si="522"/>
        <v>#N/A</v>
      </c>
      <c r="AQ741" s="85" t="e">
        <f t="shared" si="523"/>
        <v>#N/A</v>
      </c>
      <c r="AR741" s="85" t="e">
        <f t="shared" si="524"/>
        <v>#N/A</v>
      </c>
      <c r="AS741" s="85" t="e">
        <f t="shared" si="525"/>
        <v>#N/A</v>
      </c>
      <c r="AT741" s="85" t="e">
        <f t="shared" si="526"/>
        <v>#N/A</v>
      </c>
      <c r="AU741" s="85" t="e">
        <f t="shared" si="535"/>
        <v>#VALUE!</v>
      </c>
      <c r="AV741" s="85" t="e">
        <f t="shared" si="536"/>
        <v>#VALUE!</v>
      </c>
      <c r="AW741" s="85" t="e">
        <f t="shared" si="537"/>
        <v>#VALUE!</v>
      </c>
      <c r="AX741" s="25" t="e">
        <f t="shared" si="538"/>
        <v>#VALUE!</v>
      </c>
      <c r="AY741" s="25">
        <f t="shared" si="499"/>
        <v>1.0169999999999999</v>
      </c>
      <c r="AZ741" s="55" t="e">
        <f t="shared" si="539"/>
        <v>#DIV/0!</v>
      </c>
    </row>
    <row r="742" spans="3:52">
      <c r="C742" s="4"/>
      <c r="D742" s="4"/>
      <c r="E742" s="4"/>
      <c r="F742" s="4"/>
      <c r="G742" s="55">
        <f t="shared" si="500"/>
        <v>-1.1208741258741391E-2</v>
      </c>
      <c r="H742" s="26"/>
      <c r="I742" s="25">
        <f>'Randament Mammo'!$I$18-4.5</f>
        <v>61.5</v>
      </c>
      <c r="J742" s="26"/>
      <c r="K742" s="25">
        <f t="shared" si="527"/>
        <v>0</v>
      </c>
      <c r="L742" s="25" t="e">
        <f>VLOOKUP(E742,'Tabele aux MGD'!B732:F742,IF(_CTF="Mo/Mo",2,IF(_CTF="Mo/Rh",3,IF(_CTF="Rh/Rh",4,5))),0)</f>
        <v>#N/A</v>
      </c>
      <c r="M742" s="25" t="e">
        <f t="shared" si="501"/>
        <v>#N/A</v>
      </c>
      <c r="N742" s="25" t="e">
        <f t="shared" si="502"/>
        <v>#N/A</v>
      </c>
      <c r="O742" s="25" t="e">
        <f t="shared" si="503"/>
        <v>#N/A</v>
      </c>
      <c r="P742" s="25" t="e">
        <f t="shared" si="504"/>
        <v>#N/A</v>
      </c>
      <c r="Q742" s="25" t="e">
        <f t="shared" si="505"/>
        <v>#N/A</v>
      </c>
      <c r="R742" s="25" t="e">
        <f t="shared" si="506"/>
        <v>#N/A</v>
      </c>
      <c r="S742" s="25" t="e">
        <f t="shared" si="507"/>
        <v>#N/A</v>
      </c>
      <c r="T742" s="25" t="e">
        <f t="shared" si="508"/>
        <v>#N/A</v>
      </c>
      <c r="U742" s="25" t="e">
        <f t="shared" si="528"/>
        <v>#VALUE!</v>
      </c>
      <c r="V742" s="25" t="e">
        <f t="shared" si="529"/>
        <v>#VALUE!</v>
      </c>
      <c r="W742" s="25" t="e">
        <f t="shared" si="530"/>
        <v>#VALUE!</v>
      </c>
      <c r="X742" s="26"/>
      <c r="Y742" s="85" t="e">
        <f t="shared" si="509"/>
        <v>#N/A</v>
      </c>
      <c r="Z742" s="85" t="e">
        <f t="shared" si="510"/>
        <v>#N/A</v>
      </c>
      <c r="AA742" s="85" t="e">
        <f t="shared" si="511"/>
        <v>#N/A</v>
      </c>
      <c r="AB742" s="85" t="e">
        <f t="shared" si="512"/>
        <v>#N/A</v>
      </c>
      <c r="AC742" s="85" t="e">
        <f t="shared" si="513"/>
        <v>#N/A</v>
      </c>
      <c r="AD742" s="85" t="e">
        <f t="shared" si="514"/>
        <v>#N/A</v>
      </c>
      <c r="AE742" s="85" t="e">
        <f t="shared" si="515"/>
        <v>#N/A</v>
      </c>
      <c r="AF742" s="85" t="e">
        <f t="shared" si="516"/>
        <v>#N/A</v>
      </c>
      <c r="AG742" s="85" t="e">
        <f t="shared" si="517"/>
        <v>#N/A</v>
      </c>
      <c r="AH742" s="85" t="e">
        <f t="shared" si="518"/>
        <v>#N/A</v>
      </c>
      <c r="AI742" s="85" t="e">
        <f t="shared" si="519"/>
        <v>#N/A</v>
      </c>
      <c r="AJ742" s="85" t="e">
        <f t="shared" si="520"/>
        <v>#N/A</v>
      </c>
      <c r="AK742" s="85" t="e">
        <f t="shared" si="531"/>
        <v>#VALUE!</v>
      </c>
      <c r="AL742" s="85" t="e">
        <f t="shared" si="532"/>
        <v>#VALUE!</v>
      </c>
      <c r="AM742" s="85" t="e">
        <f t="shared" si="533"/>
        <v>#VALUE!</v>
      </c>
      <c r="AN742" s="85" t="e">
        <f t="shared" si="534"/>
        <v>#N/A</v>
      </c>
      <c r="AO742" s="85" t="e">
        <f t="shared" si="521"/>
        <v>#N/A</v>
      </c>
      <c r="AP742" s="85" t="e">
        <f t="shared" si="522"/>
        <v>#N/A</v>
      </c>
      <c r="AQ742" s="85" t="e">
        <f t="shared" si="523"/>
        <v>#N/A</v>
      </c>
      <c r="AR742" s="85" t="e">
        <f t="shared" si="524"/>
        <v>#N/A</v>
      </c>
      <c r="AS742" s="85" t="e">
        <f t="shared" si="525"/>
        <v>#N/A</v>
      </c>
      <c r="AT742" s="85" t="e">
        <f t="shared" si="526"/>
        <v>#N/A</v>
      </c>
      <c r="AU742" s="85" t="e">
        <f t="shared" si="535"/>
        <v>#VALUE!</v>
      </c>
      <c r="AV742" s="85" t="e">
        <f t="shared" si="536"/>
        <v>#VALUE!</v>
      </c>
      <c r="AW742" s="85" t="e">
        <f t="shared" si="537"/>
        <v>#VALUE!</v>
      </c>
      <c r="AX742" s="25" t="e">
        <f t="shared" si="538"/>
        <v>#VALUE!</v>
      </c>
      <c r="AY742" s="25">
        <f t="shared" si="499"/>
        <v>1.0169999999999999</v>
      </c>
      <c r="AZ742" s="55" t="e">
        <f t="shared" si="539"/>
        <v>#DIV/0!</v>
      </c>
    </row>
    <row r="743" spans="3:52">
      <c r="C743" s="4"/>
      <c r="D743" s="4"/>
      <c r="E743" s="4"/>
      <c r="F743" s="4"/>
      <c r="G743" s="55">
        <f t="shared" si="500"/>
        <v>-1.1208741258741391E-2</v>
      </c>
      <c r="H743" s="26"/>
      <c r="I743" s="25">
        <f>'Randament Mammo'!$I$18-4.5</f>
        <v>61.5</v>
      </c>
      <c r="J743" s="26"/>
      <c r="K743" s="25">
        <f t="shared" si="527"/>
        <v>0</v>
      </c>
      <c r="L743" s="25" t="e">
        <f>VLOOKUP(E743,'Tabele aux MGD'!B733:F743,IF(_CTF="Mo/Mo",2,IF(_CTF="Mo/Rh",3,IF(_CTF="Rh/Rh",4,5))),0)</f>
        <v>#N/A</v>
      </c>
      <c r="M743" s="25" t="e">
        <f t="shared" si="501"/>
        <v>#N/A</v>
      </c>
      <c r="N743" s="25" t="e">
        <f t="shared" si="502"/>
        <v>#N/A</v>
      </c>
      <c r="O743" s="25" t="e">
        <f t="shared" si="503"/>
        <v>#N/A</v>
      </c>
      <c r="P743" s="25" t="e">
        <f t="shared" si="504"/>
        <v>#N/A</v>
      </c>
      <c r="Q743" s="25" t="e">
        <f t="shared" si="505"/>
        <v>#N/A</v>
      </c>
      <c r="R743" s="25" t="e">
        <f t="shared" si="506"/>
        <v>#N/A</v>
      </c>
      <c r="S743" s="25" t="e">
        <f t="shared" si="507"/>
        <v>#N/A</v>
      </c>
      <c r="T743" s="25" t="e">
        <f t="shared" si="508"/>
        <v>#N/A</v>
      </c>
      <c r="U743" s="25" t="e">
        <f t="shared" si="528"/>
        <v>#VALUE!</v>
      </c>
      <c r="V743" s="25" t="e">
        <f t="shared" si="529"/>
        <v>#VALUE!</v>
      </c>
      <c r="W743" s="25" t="e">
        <f t="shared" si="530"/>
        <v>#VALUE!</v>
      </c>
      <c r="X743" s="26"/>
      <c r="Y743" s="85" t="e">
        <f t="shared" si="509"/>
        <v>#N/A</v>
      </c>
      <c r="Z743" s="85" t="e">
        <f t="shared" si="510"/>
        <v>#N/A</v>
      </c>
      <c r="AA743" s="85" t="e">
        <f t="shared" si="511"/>
        <v>#N/A</v>
      </c>
      <c r="AB743" s="85" t="e">
        <f t="shared" si="512"/>
        <v>#N/A</v>
      </c>
      <c r="AC743" s="85" t="e">
        <f t="shared" si="513"/>
        <v>#N/A</v>
      </c>
      <c r="AD743" s="85" t="e">
        <f t="shared" si="514"/>
        <v>#N/A</v>
      </c>
      <c r="AE743" s="85" t="e">
        <f t="shared" si="515"/>
        <v>#N/A</v>
      </c>
      <c r="AF743" s="85" t="e">
        <f t="shared" si="516"/>
        <v>#N/A</v>
      </c>
      <c r="AG743" s="85" t="e">
        <f t="shared" si="517"/>
        <v>#N/A</v>
      </c>
      <c r="AH743" s="85" t="e">
        <f t="shared" si="518"/>
        <v>#N/A</v>
      </c>
      <c r="AI743" s="85" t="e">
        <f t="shared" si="519"/>
        <v>#N/A</v>
      </c>
      <c r="AJ743" s="85" t="e">
        <f t="shared" si="520"/>
        <v>#N/A</v>
      </c>
      <c r="AK743" s="85" t="e">
        <f t="shared" si="531"/>
        <v>#VALUE!</v>
      </c>
      <c r="AL743" s="85" t="e">
        <f t="shared" si="532"/>
        <v>#VALUE!</v>
      </c>
      <c r="AM743" s="85" t="e">
        <f t="shared" si="533"/>
        <v>#VALUE!</v>
      </c>
      <c r="AN743" s="85" t="e">
        <f t="shared" si="534"/>
        <v>#N/A</v>
      </c>
      <c r="AO743" s="85" t="e">
        <f t="shared" si="521"/>
        <v>#N/A</v>
      </c>
      <c r="AP743" s="85" t="e">
        <f t="shared" si="522"/>
        <v>#N/A</v>
      </c>
      <c r="AQ743" s="85" t="e">
        <f t="shared" si="523"/>
        <v>#N/A</v>
      </c>
      <c r="AR743" s="85" t="e">
        <f t="shared" si="524"/>
        <v>#N/A</v>
      </c>
      <c r="AS743" s="85" t="e">
        <f t="shared" si="525"/>
        <v>#N/A</v>
      </c>
      <c r="AT743" s="85" t="e">
        <f t="shared" si="526"/>
        <v>#N/A</v>
      </c>
      <c r="AU743" s="85" t="e">
        <f t="shared" si="535"/>
        <v>#VALUE!</v>
      </c>
      <c r="AV743" s="85" t="e">
        <f t="shared" si="536"/>
        <v>#VALUE!</v>
      </c>
      <c r="AW743" s="85" t="e">
        <f t="shared" si="537"/>
        <v>#VALUE!</v>
      </c>
      <c r="AX743" s="25" t="e">
        <f t="shared" si="538"/>
        <v>#VALUE!</v>
      </c>
      <c r="AY743" s="25">
        <f t="shared" si="499"/>
        <v>1.0169999999999999</v>
      </c>
      <c r="AZ743" s="55" t="e">
        <f t="shared" si="539"/>
        <v>#DIV/0!</v>
      </c>
    </row>
    <row r="744" spans="3:52">
      <c r="C744" s="4"/>
      <c r="D744" s="4"/>
      <c r="E744" s="4"/>
      <c r="F744" s="4"/>
      <c r="G744" s="55">
        <f t="shared" si="500"/>
        <v>-1.1208741258741391E-2</v>
      </c>
      <c r="H744" s="26"/>
      <c r="I744" s="25">
        <f>'Randament Mammo'!$I$18-4.5</f>
        <v>61.5</v>
      </c>
      <c r="J744" s="26"/>
      <c r="K744" s="25">
        <f t="shared" si="527"/>
        <v>0</v>
      </c>
      <c r="L744" s="25" t="e">
        <f>VLOOKUP(E744,'Tabele aux MGD'!B734:F744,IF(_CTF="Mo/Mo",2,IF(_CTF="Mo/Rh",3,IF(_CTF="Rh/Rh",4,5))),0)</f>
        <v>#N/A</v>
      </c>
      <c r="M744" s="25" t="e">
        <f t="shared" si="501"/>
        <v>#N/A</v>
      </c>
      <c r="N744" s="25" t="e">
        <f t="shared" si="502"/>
        <v>#N/A</v>
      </c>
      <c r="O744" s="25" t="e">
        <f t="shared" si="503"/>
        <v>#N/A</v>
      </c>
      <c r="P744" s="25" t="e">
        <f t="shared" si="504"/>
        <v>#N/A</v>
      </c>
      <c r="Q744" s="25" t="e">
        <f t="shared" si="505"/>
        <v>#N/A</v>
      </c>
      <c r="R744" s="25" t="e">
        <f t="shared" si="506"/>
        <v>#N/A</v>
      </c>
      <c r="S744" s="25" t="e">
        <f t="shared" si="507"/>
        <v>#N/A</v>
      </c>
      <c r="T744" s="25" t="e">
        <f t="shared" si="508"/>
        <v>#N/A</v>
      </c>
      <c r="U744" s="25" t="e">
        <f t="shared" si="528"/>
        <v>#VALUE!</v>
      </c>
      <c r="V744" s="25" t="e">
        <f t="shared" si="529"/>
        <v>#VALUE!</v>
      </c>
      <c r="W744" s="25" t="e">
        <f t="shared" si="530"/>
        <v>#VALUE!</v>
      </c>
      <c r="X744" s="26"/>
      <c r="Y744" s="85" t="e">
        <f t="shared" si="509"/>
        <v>#N/A</v>
      </c>
      <c r="Z744" s="85" t="e">
        <f t="shared" si="510"/>
        <v>#N/A</v>
      </c>
      <c r="AA744" s="85" t="e">
        <f t="shared" si="511"/>
        <v>#N/A</v>
      </c>
      <c r="AB744" s="85" t="e">
        <f t="shared" si="512"/>
        <v>#N/A</v>
      </c>
      <c r="AC744" s="85" t="e">
        <f t="shared" si="513"/>
        <v>#N/A</v>
      </c>
      <c r="AD744" s="85" t="e">
        <f t="shared" si="514"/>
        <v>#N/A</v>
      </c>
      <c r="AE744" s="85" t="e">
        <f t="shared" si="515"/>
        <v>#N/A</v>
      </c>
      <c r="AF744" s="85" t="e">
        <f t="shared" si="516"/>
        <v>#N/A</v>
      </c>
      <c r="AG744" s="85" t="e">
        <f t="shared" si="517"/>
        <v>#N/A</v>
      </c>
      <c r="AH744" s="85" t="e">
        <f t="shared" si="518"/>
        <v>#N/A</v>
      </c>
      <c r="AI744" s="85" t="e">
        <f t="shared" si="519"/>
        <v>#N/A</v>
      </c>
      <c r="AJ744" s="85" t="e">
        <f t="shared" si="520"/>
        <v>#N/A</v>
      </c>
      <c r="AK744" s="85" t="e">
        <f t="shared" si="531"/>
        <v>#VALUE!</v>
      </c>
      <c r="AL744" s="85" t="e">
        <f t="shared" si="532"/>
        <v>#VALUE!</v>
      </c>
      <c r="AM744" s="85" t="e">
        <f t="shared" si="533"/>
        <v>#VALUE!</v>
      </c>
      <c r="AN744" s="85" t="e">
        <f t="shared" si="534"/>
        <v>#N/A</v>
      </c>
      <c r="AO744" s="85" t="e">
        <f t="shared" si="521"/>
        <v>#N/A</v>
      </c>
      <c r="AP744" s="85" t="e">
        <f t="shared" si="522"/>
        <v>#N/A</v>
      </c>
      <c r="AQ744" s="85" t="e">
        <f t="shared" si="523"/>
        <v>#N/A</v>
      </c>
      <c r="AR744" s="85" t="e">
        <f t="shared" si="524"/>
        <v>#N/A</v>
      </c>
      <c r="AS744" s="85" t="e">
        <f t="shared" si="525"/>
        <v>#N/A</v>
      </c>
      <c r="AT744" s="85" t="e">
        <f t="shared" si="526"/>
        <v>#N/A</v>
      </c>
      <c r="AU744" s="85" t="e">
        <f t="shared" si="535"/>
        <v>#VALUE!</v>
      </c>
      <c r="AV744" s="85" t="e">
        <f t="shared" si="536"/>
        <v>#VALUE!</v>
      </c>
      <c r="AW744" s="85" t="e">
        <f t="shared" si="537"/>
        <v>#VALUE!</v>
      </c>
      <c r="AX744" s="25" t="e">
        <f t="shared" si="538"/>
        <v>#VALUE!</v>
      </c>
      <c r="AY744" s="25">
        <f t="shared" si="499"/>
        <v>1.0169999999999999</v>
      </c>
      <c r="AZ744" s="55" t="e">
        <f t="shared" si="539"/>
        <v>#DIV/0!</v>
      </c>
    </row>
    <row r="745" spans="3:52">
      <c r="C745" s="4"/>
      <c r="D745" s="4"/>
      <c r="E745" s="4"/>
      <c r="F745" s="4"/>
      <c r="G745" s="55">
        <f t="shared" si="500"/>
        <v>-1.1208741258741391E-2</v>
      </c>
      <c r="H745" s="26"/>
      <c r="I745" s="25">
        <f>'Randament Mammo'!$I$18-4.5</f>
        <v>61.5</v>
      </c>
      <c r="J745" s="26"/>
      <c r="K745" s="25">
        <f t="shared" si="527"/>
        <v>0</v>
      </c>
      <c r="L745" s="25" t="e">
        <f>VLOOKUP(E745,'Tabele aux MGD'!B735:F745,IF(_CTF="Mo/Mo",2,IF(_CTF="Mo/Rh",3,IF(_CTF="Rh/Rh",4,5))),0)</f>
        <v>#N/A</v>
      </c>
      <c r="M745" s="25" t="e">
        <f t="shared" si="501"/>
        <v>#N/A</v>
      </c>
      <c r="N745" s="25" t="e">
        <f t="shared" si="502"/>
        <v>#N/A</v>
      </c>
      <c r="O745" s="25" t="e">
        <f t="shared" si="503"/>
        <v>#N/A</v>
      </c>
      <c r="P745" s="25" t="e">
        <f t="shared" si="504"/>
        <v>#N/A</v>
      </c>
      <c r="Q745" s="25" t="e">
        <f t="shared" si="505"/>
        <v>#N/A</v>
      </c>
      <c r="R745" s="25" t="e">
        <f t="shared" si="506"/>
        <v>#N/A</v>
      </c>
      <c r="S745" s="25" t="e">
        <f t="shared" si="507"/>
        <v>#N/A</v>
      </c>
      <c r="T745" s="25" t="e">
        <f t="shared" si="508"/>
        <v>#N/A</v>
      </c>
      <c r="U745" s="25" t="e">
        <f t="shared" si="528"/>
        <v>#VALUE!</v>
      </c>
      <c r="V745" s="25" t="e">
        <f t="shared" si="529"/>
        <v>#VALUE!</v>
      </c>
      <c r="W745" s="25" t="e">
        <f t="shared" si="530"/>
        <v>#VALUE!</v>
      </c>
      <c r="X745" s="26"/>
      <c r="Y745" s="85" t="e">
        <f t="shared" si="509"/>
        <v>#N/A</v>
      </c>
      <c r="Z745" s="85" t="e">
        <f t="shared" si="510"/>
        <v>#N/A</v>
      </c>
      <c r="AA745" s="85" t="e">
        <f t="shared" si="511"/>
        <v>#N/A</v>
      </c>
      <c r="AB745" s="85" t="e">
        <f t="shared" si="512"/>
        <v>#N/A</v>
      </c>
      <c r="AC745" s="85" t="e">
        <f t="shared" si="513"/>
        <v>#N/A</v>
      </c>
      <c r="AD745" s="85" t="e">
        <f t="shared" si="514"/>
        <v>#N/A</v>
      </c>
      <c r="AE745" s="85" t="e">
        <f t="shared" si="515"/>
        <v>#N/A</v>
      </c>
      <c r="AF745" s="85" t="e">
        <f t="shared" si="516"/>
        <v>#N/A</v>
      </c>
      <c r="AG745" s="85" t="e">
        <f t="shared" si="517"/>
        <v>#N/A</v>
      </c>
      <c r="AH745" s="85" t="e">
        <f t="shared" si="518"/>
        <v>#N/A</v>
      </c>
      <c r="AI745" s="85" t="e">
        <f t="shared" si="519"/>
        <v>#N/A</v>
      </c>
      <c r="AJ745" s="85" t="e">
        <f t="shared" si="520"/>
        <v>#N/A</v>
      </c>
      <c r="AK745" s="85" t="e">
        <f t="shared" si="531"/>
        <v>#VALUE!</v>
      </c>
      <c r="AL745" s="85" t="e">
        <f t="shared" si="532"/>
        <v>#VALUE!</v>
      </c>
      <c r="AM745" s="85" t="e">
        <f t="shared" si="533"/>
        <v>#VALUE!</v>
      </c>
      <c r="AN745" s="85" t="e">
        <f t="shared" si="534"/>
        <v>#N/A</v>
      </c>
      <c r="AO745" s="85" t="e">
        <f t="shared" si="521"/>
        <v>#N/A</v>
      </c>
      <c r="AP745" s="85" t="e">
        <f t="shared" si="522"/>
        <v>#N/A</v>
      </c>
      <c r="AQ745" s="85" t="e">
        <f t="shared" si="523"/>
        <v>#N/A</v>
      </c>
      <c r="AR745" s="85" t="e">
        <f t="shared" si="524"/>
        <v>#N/A</v>
      </c>
      <c r="AS745" s="85" t="e">
        <f t="shared" si="525"/>
        <v>#N/A</v>
      </c>
      <c r="AT745" s="85" t="e">
        <f t="shared" si="526"/>
        <v>#N/A</v>
      </c>
      <c r="AU745" s="85" t="e">
        <f t="shared" si="535"/>
        <v>#VALUE!</v>
      </c>
      <c r="AV745" s="85" t="e">
        <f t="shared" si="536"/>
        <v>#VALUE!</v>
      </c>
      <c r="AW745" s="85" t="e">
        <f t="shared" si="537"/>
        <v>#VALUE!</v>
      </c>
      <c r="AX745" s="25" t="e">
        <f t="shared" si="538"/>
        <v>#VALUE!</v>
      </c>
      <c r="AY745" s="25">
        <f t="shared" si="499"/>
        <v>1.0169999999999999</v>
      </c>
      <c r="AZ745" s="55" t="e">
        <f t="shared" si="539"/>
        <v>#DIV/0!</v>
      </c>
    </row>
    <row r="746" spans="3:52">
      <c r="C746" s="4"/>
      <c r="D746" s="4"/>
      <c r="E746" s="4"/>
      <c r="F746" s="4"/>
      <c r="G746" s="55">
        <f t="shared" si="500"/>
        <v>-1.1208741258741391E-2</v>
      </c>
      <c r="H746" s="26"/>
      <c r="I746" s="25">
        <f>'Randament Mammo'!$I$18-4.5</f>
        <v>61.5</v>
      </c>
      <c r="J746" s="26"/>
      <c r="K746" s="25">
        <f t="shared" si="527"/>
        <v>0</v>
      </c>
      <c r="L746" s="25" t="e">
        <f>VLOOKUP(E746,'Tabele aux MGD'!B736:F746,IF(_CTF="Mo/Mo",2,IF(_CTF="Mo/Rh",3,IF(_CTF="Rh/Rh",4,5))),0)</f>
        <v>#N/A</v>
      </c>
      <c r="M746" s="25" t="e">
        <f t="shared" si="501"/>
        <v>#N/A</v>
      </c>
      <c r="N746" s="25" t="e">
        <f t="shared" si="502"/>
        <v>#N/A</v>
      </c>
      <c r="O746" s="25" t="e">
        <f t="shared" si="503"/>
        <v>#N/A</v>
      </c>
      <c r="P746" s="25" t="e">
        <f t="shared" si="504"/>
        <v>#N/A</v>
      </c>
      <c r="Q746" s="25" t="e">
        <f t="shared" si="505"/>
        <v>#N/A</v>
      </c>
      <c r="R746" s="25" t="e">
        <f t="shared" si="506"/>
        <v>#N/A</v>
      </c>
      <c r="S746" s="25" t="e">
        <f t="shared" si="507"/>
        <v>#N/A</v>
      </c>
      <c r="T746" s="25" t="e">
        <f t="shared" si="508"/>
        <v>#N/A</v>
      </c>
      <c r="U746" s="25" t="e">
        <f t="shared" si="528"/>
        <v>#VALUE!</v>
      </c>
      <c r="V746" s="25" t="e">
        <f t="shared" si="529"/>
        <v>#VALUE!</v>
      </c>
      <c r="W746" s="25" t="e">
        <f t="shared" si="530"/>
        <v>#VALUE!</v>
      </c>
      <c r="X746" s="26"/>
      <c r="Y746" s="85" t="e">
        <f t="shared" si="509"/>
        <v>#N/A</v>
      </c>
      <c r="Z746" s="85" t="e">
        <f t="shared" si="510"/>
        <v>#N/A</v>
      </c>
      <c r="AA746" s="85" t="e">
        <f t="shared" si="511"/>
        <v>#N/A</v>
      </c>
      <c r="AB746" s="85" t="e">
        <f t="shared" si="512"/>
        <v>#N/A</v>
      </c>
      <c r="AC746" s="85" t="e">
        <f t="shared" si="513"/>
        <v>#N/A</v>
      </c>
      <c r="AD746" s="85" t="e">
        <f t="shared" si="514"/>
        <v>#N/A</v>
      </c>
      <c r="AE746" s="85" t="e">
        <f t="shared" si="515"/>
        <v>#N/A</v>
      </c>
      <c r="AF746" s="85" t="e">
        <f t="shared" si="516"/>
        <v>#N/A</v>
      </c>
      <c r="AG746" s="85" t="e">
        <f t="shared" si="517"/>
        <v>#N/A</v>
      </c>
      <c r="AH746" s="85" t="e">
        <f t="shared" si="518"/>
        <v>#N/A</v>
      </c>
      <c r="AI746" s="85" t="e">
        <f t="shared" si="519"/>
        <v>#N/A</v>
      </c>
      <c r="AJ746" s="85" t="e">
        <f t="shared" si="520"/>
        <v>#N/A</v>
      </c>
      <c r="AK746" s="85" t="e">
        <f t="shared" si="531"/>
        <v>#VALUE!</v>
      </c>
      <c r="AL746" s="85" t="e">
        <f t="shared" si="532"/>
        <v>#VALUE!</v>
      </c>
      <c r="AM746" s="85" t="e">
        <f t="shared" si="533"/>
        <v>#VALUE!</v>
      </c>
      <c r="AN746" s="85" t="e">
        <f t="shared" si="534"/>
        <v>#N/A</v>
      </c>
      <c r="AO746" s="85" t="e">
        <f t="shared" si="521"/>
        <v>#N/A</v>
      </c>
      <c r="AP746" s="85" t="e">
        <f t="shared" si="522"/>
        <v>#N/A</v>
      </c>
      <c r="AQ746" s="85" t="e">
        <f t="shared" si="523"/>
        <v>#N/A</v>
      </c>
      <c r="AR746" s="85" t="e">
        <f t="shared" si="524"/>
        <v>#N/A</v>
      </c>
      <c r="AS746" s="85" t="e">
        <f t="shared" si="525"/>
        <v>#N/A</v>
      </c>
      <c r="AT746" s="85" t="e">
        <f t="shared" si="526"/>
        <v>#N/A</v>
      </c>
      <c r="AU746" s="85" t="e">
        <f t="shared" si="535"/>
        <v>#VALUE!</v>
      </c>
      <c r="AV746" s="85" t="e">
        <f t="shared" si="536"/>
        <v>#VALUE!</v>
      </c>
      <c r="AW746" s="85" t="e">
        <f t="shared" si="537"/>
        <v>#VALUE!</v>
      </c>
      <c r="AX746" s="25" t="e">
        <f t="shared" si="538"/>
        <v>#VALUE!</v>
      </c>
      <c r="AY746" s="25">
        <f t="shared" si="499"/>
        <v>1.0169999999999999</v>
      </c>
      <c r="AZ746" s="55" t="e">
        <f t="shared" si="539"/>
        <v>#DIV/0!</v>
      </c>
    </row>
    <row r="747" spans="3:52">
      <c r="C747" s="4"/>
      <c r="D747" s="4"/>
      <c r="E747" s="4"/>
      <c r="F747" s="4"/>
      <c r="G747" s="55">
        <f t="shared" si="500"/>
        <v>-1.1208741258741391E-2</v>
      </c>
      <c r="H747" s="26"/>
      <c r="I747" s="25">
        <f>'Randament Mammo'!$I$18-4.5</f>
        <v>61.5</v>
      </c>
      <c r="J747" s="26"/>
      <c r="K747" s="25">
        <f t="shared" si="527"/>
        <v>0</v>
      </c>
      <c r="L747" s="25" t="e">
        <f>VLOOKUP(E747,'Tabele aux MGD'!B737:F747,IF(_CTF="Mo/Mo",2,IF(_CTF="Mo/Rh",3,IF(_CTF="Rh/Rh",4,5))),0)</f>
        <v>#N/A</v>
      </c>
      <c r="M747" s="25" t="e">
        <f t="shared" si="501"/>
        <v>#N/A</v>
      </c>
      <c r="N747" s="25" t="e">
        <f t="shared" si="502"/>
        <v>#N/A</v>
      </c>
      <c r="O747" s="25" t="e">
        <f t="shared" si="503"/>
        <v>#N/A</v>
      </c>
      <c r="P747" s="25" t="e">
        <f t="shared" si="504"/>
        <v>#N/A</v>
      </c>
      <c r="Q747" s="25" t="e">
        <f t="shared" si="505"/>
        <v>#N/A</v>
      </c>
      <c r="R747" s="25" t="e">
        <f t="shared" si="506"/>
        <v>#N/A</v>
      </c>
      <c r="S747" s="25" t="e">
        <f t="shared" si="507"/>
        <v>#N/A</v>
      </c>
      <c r="T747" s="25" t="e">
        <f t="shared" si="508"/>
        <v>#N/A</v>
      </c>
      <c r="U747" s="25" t="e">
        <f t="shared" si="528"/>
        <v>#VALUE!</v>
      </c>
      <c r="V747" s="25" t="e">
        <f t="shared" si="529"/>
        <v>#VALUE!</v>
      </c>
      <c r="W747" s="25" t="e">
        <f t="shared" si="530"/>
        <v>#VALUE!</v>
      </c>
      <c r="X747" s="26"/>
      <c r="Y747" s="85" t="e">
        <f t="shared" si="509"/>
        <v>#N/A</v>
      </c>
      <c r="Z747" s="85" t="e">
        <f t="shared" si="510"/>
        <v>#N/A</v>
      </c>
      <c r="AA747" s="85" t="e">
        <f t="shared" si="511"/>
        <v>#N/A</v>
      </c>
      <c r="AB747" s="85" t="e">
        <f t="shared" si="512"/>
        <v>#N/A</v>
      </c>
      <c r="AC747" s="85" t="e">
        <f t="shared" si="513"/>
        <v>#N/A</v>
      </c>
      <c r="AD747" s="85" t="e">
        <f t="shared" si="514"/>
        <v>#N/A</v>
      </c>
      <c r="AE747" s="85" t="e">
        <f t="shared" si="515"/>
        <v>#N/A</v>
      </c>
      <c r="AF747" s="85" t="e">
        <f t="shared" si="516"/>
        <v>#N/A</v>
      </c>
      <c r="AG747" s="85" t="e">
        <f t="shared" si="517"/>
        <v>#N/A</v>
      </c>
      <c r="AH747" s="85" t="e">
        <f t="shared" si="518"/>
        <v>#N/A</v>
      </c>
      <c r="AI747" s="85" t="e">
        <f t="shared" si="519"/>
        <v>#N/A</v>
      </c>
      <c r="AJ747" s="85" t="e">
        <f t="shared" si="520"/>
        <v>#N/A</v>
      </c>
      <c r="AK747" s="85" t="e">
        <f t="shared" si="531"/>
        <v>#VALUE!</v>
      </c>
      <c r="AL747" s="85" t="e">
        <f t="shared" si="532"/>
        <v>#VALUE!</v>
      </c>
      <c r="AM747" s="85" t="e">
        <f t="shared" si="533"/>
        <v>#VALUE!</v>
      </c>
      <c r="AN747" s="85" t="e">
        <f t="shared" si="534"/>
        <v>#N/A</v>
      </c>
      <c r="AO747" s="85" t="e">
        <f t="shared" si="521"/>
        <v>#N/A</v>
      </c>
      <c r="AP747" s="85" t="e">
        <f t="shared" si="522"/>
        <v>#N/A</v>
      </c>
      <c r="AQ747" s="85" t="e">
        <f t="shared" si="523"/>
        <v>#N/A</v>
      </c>
      <c r="AR747" s="85" t="e">
        <f t="shared" si="524"/>
        <v>#N/A</v>
      </c>
      <c r="AS747" s="85" t="e">
        <f t="shared" si="525"/>
        <v>#N/A</v>
      </c>
      <c r="AT747" s="85" t="e">
        <f t="shared" si="526"/>
        <v>#N/A</v>
      </c>
      <c r="AU747" s="85" t="e">
        <f t="shared" si="535"/>
        <v>#VALUE!</v>
      </c>
      <c r="AV747" s="85" t="e">
        <f t="shared" si="536"/>
        <v>#VALUE!</v>
      </c>
      <c r="AW747" s="85" t="e">
        <f t="shared" si="537"/>
        <v>#VALUE!</v>
      </c>
      <c r="AX747" s="25" t="e">
        <f t="shared" si="538"/>
        <v>#VALUE!</v>
      </c>
      <c r="AY747" s="25">
        <f t="shared" si="499"/>
        <v>1.0169999999999999</v>
      </c>
      <c r="AZ747" s="55" t="e">
        <f t="shared" si="539"/>
        <v>#DIV/0!</v>
      </c>
    </row>
    <row r="748" spans="3:52">
      <c r="C748" s="4"/>
      <c r="D748" s="4"/>
      <c r="E748" s="4"/>
      <c r="F748" s="4"/>
      <c r="G748" s="55">
        <f t="shared" si="500"/>
        <v>-1.1208741258741391E-2</v>
      </c>
      <c r="H748" s="26"/>
      <c r="I748" s="25">
        <f>'Randament Mammo'!$I$18-4.5</f>
        <v>61.5</v>
      </c>
      <c r="J748" s="26"/>
      <c r="K748" s="25">
        <f t="shared" si="527"/>
        <v>0</v>
      </c>
      <c r="L748" s="25" t="e">
        <f>VLOOKUP(E748,'Tabele aux MGD'!B738:F748,IF(_CTF="Mo/Mo",2,IF(_CTF="Mo/Rh",3,IF(_CTF="Rh/Rh",4,5))),0)</f>
        <v>#N/A</v>
      </c>
      <c r="M748" s="25" t="e">
        <f t="shared" si="501"/>
        <v>#N/A</v>
      </c>
      <c r="N748" s="25" t="e">
        <f t="shared" si="502"/>
        <v>#N/A</v>
      </c>
      <c r="O748" s="25" t="e">
        <f t="shared" si="503"/>
        <v>#N/A</v>
      </c>
      <c r="P748" s="25" t="e">
        <f t="shared" si="504"/>
        <v>#N/A</v>
      </c>
      <c r="Q748" s="25" t="e">
        <f t="shared" si="505"/>
        <v>#N/A</v>
      </c>
      <c r="R748" s="25" t="e">
        <f t="shared" si="506"/>
        <v>#N/A</v>
      </c>
      <c r="S748" s="25" t="e">
        <f t="shared" si="507"/>
        <v>#N/A</v>
      </c>
      <c r="T748" s="25" t="e">
        <f t="shared" si="508"/>
        <v>#N/A</v>
      </c>
      <c r="U748" s="25" t="e">
        <f t="shared" si="528"/>
        <v>#VALUE!</v>
      </c>
      <c r="V748" s="25" t="e">
        <f t="shared" si="529"/>
        <v>#VALUE!</v>
      </c>
      <c r="W748" s="25" t="e">
        <f t="shared" si="530"/>
        <v>#VALUE!</v>
      </c>
      <c r="X748" s="26"/>
      <c r="Y748" s="85" t="e">
        <f t="shared" si="509"/>
        <v>#N/A</v>
      </c>
      <c r="Z748" s="85" t="e">
        <f t="shared" si="510"/>
        <v>#N/A</v>
      </c>
      <c r="AA748" s="85" t="e">
        <f t="shared" si="511"/>
        <v>#N/A</v>
      </c>
      <c r="AB748" s="85" t="e">
        <f t="shared" si="512"/>
        <v>#N/A</v>
      </c>
      <c r="AC748" s="85" t="e">
        <f t="shared" si="513"/>
        <v>#N/A</v>
      </c>
      <c r="AD748" s="85" t="e">
        <f t="shared" si="514"/>
        <v>#N/A</v>
      </c>
      <c r="AE748" s="85" t="e">
        <f t="shared" si="515"/>
        <v>#N/A</v>
      </c>
      <c r="AF748" s="85" t="e">
        <f t="shared" si="516"/>
        <v>#N/A</v>
      </c>
      <c r="AG748" s="85" t="e">
        <f t="shared" si="517"/>
        <v>#N/A</v>
      </c>
      <c r="AH748" s="85" t="e">
        <f t="shared" si="518"/>
        <v>#N/A</v>
      </c>
      <c r="AI748" s="85" t="e">
        <f t="shared" si="519"/>
        <v>#N/A</v>
      </c>
      <c r="AJ748" s="85" t="e">
        <f t="shared" si="520"/>
        <v>#N/A</v>
      </c>
      <c r="AK748" s="85" t="e">
        <f t="shared" si="531"/>
        <v>#VALUE!</v>
      </c>
      <c r="AL748" s="85" t="e">
        <f t="shared" si="532"/>
        <v>#VALUE!</v>
      </c>
      <c r="AM748" s="85" t="e">
        <f t="shared" si="533"/>
        <v>#VALUE!</v>
      </c>
      <c r="AN748" s="85" t="e">
        <f t="shared" si="534"/>
        <v>#N/A</v>
      </c>
      <c r="AO748" s="85" t="e">
        <f t="shared" si="521"/>
        <v>#N/A</v>
      </c>
      <c r="AP748" s="85" t="e">
        <f t="shared" si="522"/>
        <v>#N/A</v>
      </c>
      <c r="AQ748" s="85" t="e">
        <f t="shared" si="523"/>
        <v>#N/A</v>
      </c>
      <c r="AR748" s="85" t="e">
        <f t="shared" si="524"/>
        <v>#N/A</v>
      </c>
      <c r="AS748" s="85" t="e">
        <f t="shared" si="525"/>
        <v>#N/A</v>
      </c>
      <c r="AT748" s="85" t="e">
        <f t="shared" si="526"/>
        <v>#N/A</v>
      </c>
      <c r="AU748" s="85" t="e">
        <f t="shared" si="535"/>
        <v>#VALUE!</v>
      </c>
      <c r="AV748" s="85" t="e">
        <f t="shared" si="536"/>
        <v>#VALUE!</v>
      </c>
      <c r="AW748" s="85" t="e">
        <f t="shared" si="537"/>
        <v>#VALUE!</v>
      </c>
      <c r="AX748" s="25" t="e">
        <f t="shared" si="538"/>
        <v>#VALUE!</v>
      </c>
      <c r="AY748" s="25">
        <f t="shared" si="499"/>
        <v>1.0169999999999999</v>
      </c>
      <c r="AZ748" s="55" t="e">
        <f t="shared" si="539"/>
        <v>#DIV/0!</v>
      </c>
    </row>
    <row r="749" spans="3:52">
      <c r="C749" s="4"/>
      <c r="D749" s="4"/>
      <c r="E749" s="4"/>
      <c r="F749" s="4"/>
      <c r="G749" s="55">
        <f t="shared" si="500"/>
        <v>-1.1208741258741391E-2</v>
      </c>
      <c r="H749" s="26"/>
      <c r="I749" s="25">
        <f>'Randament Mammo'!$I$18-4.5</f>
        <v>61.5</v>
      </c>
      <c r="J749" s="26"/>
      <c r="K749" s="25">
        <f t="shared" si="527"/>
        <v>0</v>
      </c>
      <c r="L749" s="25" t="e">
        <f>VLOOKUP(E749,'Tabele aux MGD'!B739:F749,IF(_CTF="Mo/Mo",2,IF(_CTF="Mo/Rh",3,IF(_CTF="Rh/Rh",4,5))),0)</f>
        <v>#N/A</v>
      </c>
      <c r="M749" s="25" t="e">
        <f t="shared" si="501"/>
        <v>#N/A</v>
      </c>
      <c r="N749" s="25" t="e">
        <f t="shared" si="502"/>
        <v>#N/A</v>
      </c>
      <c r="O749" s="25" t="e">
        <f t="shared" si="503"/>
        <v>#N/A</v>
      </c>
      <c r="P749" s="25" t="e">
        <f t="shared" si="504"/>
        <v>#N/A</v>
      </c>
      <c r="Q749" s="25" t="e">
        <f t="shared" si="505"/>
        <v>#N/A</v>
      </c>
      <c r="R749" s="25" t="e">
        <f t="shared" si="506"/>
        <v>#N/A</v>
      </c>
      <c r="S749" s="25" t="e">
        <f t="shared" si="507"/>
        <v>#N/A</v>
      </c>
      <c r="T749" s="25" t="e">
        <f t="shared" si="508"/>
        <v>#N/A</v>
      </c>
      <c r="U749" s="25" t="e">
        <f t="shared" si="528"/>
        <v>#VALUE!</v>
      </c>
      <c r="V749" s="25" t="e">
        <f t="shared" si="529"/>
        <v>#VALUE!</v>
      </c>
      <c r="W749" s="25" t="e">
        <f t="shared" si="530"/>
        <v>#VALUE!</v>
      </c>
      <c r="X749" s="26"/>
      <c r="Y749" s="85" t="e">
        <f t="shared" si="509"/>
        <v>#N/A</v>
      </c>
      <c r="Z749" s="85" t="e">
        <f t="shared" si="510"/>
        <v>#N/A</v>
      </c>
      <c r="AA749" s="85" t="e">
        <f t="shared" si="511"/>
        <v>#N/A</v>
      </c>
      <c r="AB749" s="85" t="e">
        <f t="shared" si="512"/>
        <v>#N/A</v>
      </c>
      <c r="AC749" s="85" t="e">
        <f t="shared" si="513"/>
        <v>#N/A</v>
      </c>
      <c r="AD749" s="85" t="e">
        <f t="shared" si="514"/>
        <v>#N/A</v>
      </c>
      <c r="AE749" s="85" t="e">
        <f t="shared" si="515"/>
        <v>#N/A</v>
      </c>
      <c r="AF749" s="85" t="e">
        <f t="shared" si="516"/>
        <v>#N/A</v>
      </c>
      <c r="AG749" s="85" t="e">
        <f t="shared" si="517"/>
        <v>#N/A</v>
      </c>
      <c r="AH749" s="85" t="e">
        <f t="shared" si="518"/>
        <v>#N/A</v>
      </c>
      <c r="AI749" s="85" t="e">
        <f t="shared" si="519"/>
        <v>#N/A</v>
      </c>
      <c r="AJ749" s="85" t="e">
        <f t="shared" si="520"/>
        <v>#N/A</v>
      </c>
      <c r="AK749" s="85" t="e">
        <f t="shared" si="531"/>
        <v>#VALUE!</v>
      </c>
      <c r="AL749" s="85" t="e">
        <f t="shared" si="532"/>
        <v>#VALUE!</v>
      </c>
      <c r="AM749" s="85" t="e">
        <f t="shared" si="533"/>
        <v>#VALUE!</v>
      </c>
      <c r="AN749" s="85" t="e">
        <f t="shared" si="534"/>
        <v>#N/A</v>
      </c>
      <c r="AO749" s="85" t="e">
        <f t="shared" si="521"/>
        <v>#N/A</v>
      </c>
      <c r="AP749" s="85" t="e">
        <f t="shared" si="522"/>
        <v>#N/A</v>
      </c>
      <c r="AQ749" s="85" t="e">
        <f t="shared" si="523"/>
        <v>#N/A</v>
      </c>
      <c r="AR749" s="85" t="e">
        <f t="shared" si="524"/>
        <v>#N/A</v>
      </c>
      <c r="AS749" s="85" t="e">
        <f t="shared" si="525"/>
        <v>#N/A</v>
      </c>
      <c r="AT749" s="85" t="e">
        <f t="shared" si="526"/>
        <v>#N/A</v>
      </c>
      <c r="AU749" s="85" t="e">
        <f t="shared" si="535"/>
        <v>#VALUE!</v>
      </c>
      <c r="AV749" s="85" t="e">
        <f t="shared" si="536"/>
        <v>#VALUE!</v>
      </c>
      <c r="AW749" s="85" t="e">
        <f t="shared" si="537"/>
        <v>#VALUE!</v>
      </c>
      <c r="AX749" s="25" t="e">
        <f t="shared" si="538"/>
        <v>#VALUE!</v>
      </c>
      <c r="AY749" s="25">
        <f t="shared" si="499"/>
        <v>1.0169999999999999</v>
      </c>
      <c r="AZ749" s="55" t="e">
        <f t="shared" si="539"/>
        <v>#DIV/0!</v>
      </c>
    </row>
    <row r="750" spans="3:52">
      <c r="C750" s="4"/>
      <c r="D750" s="4"/>
      <c r="E750" s="4"/>
      <c r="F750" s="4"/>
      <c r="G750" s="55">
        <f t="shared" si="500"/>
        <v>-1.1208741258741391E-2</v>
      </c>
      <c r="H750" s="26"/>
      <c r="I750" s="25">
        <f>'Randament Mammo'!$I$18-4.5</f>
        <v>61.5</v>
      </c>
      <c r="J750" s="26"/>
      <c r="K750" s="25">
        <f t="shared" si="527"/>
        <v>0</v>
      </c>
      <c r="L750" s="25" t="e">
        <f>VLOOKUP(E750,'Tabele aux MGD'!B740:F750,IF(_CTF="Mo/Mo",2,IF(_CTF="Mo/Rh",3,IF(_CTF="Rh/Rh",4,5))),0)</f>
        <v>#N/A</v>
      </c>
      <c r="M750" s="25" t="e">
        <f t="shared" si="501"/>
        <v>#N/A</v>
      </c>
      <c r="N750" s="25" t="e">
        <f t="shared" si="502"/>
        <v>#N/A</v>
      </c>
      <c r="O750" s="25" t="e">
        <f t="shared" si="503"/>
        <v>#N/A</v>
      </c>
      <c r="P750" s="25" t="e">
        <f t="shared" si="504"/>
        <v>#N/A</v>
      </c>
      <c r="Q750" s="25" t="e">
        <f t="shared" si="505"/>
        <v>#N/A</v>
      </c>
      <c r="R750" s="25" t="e">
        <f t="shared" si="506"/>
        <v>#N/A</v>
      </c>
      <c r="S750" s="25" t="e">
        <f t="shared" si="507"/>
        <v>#N/A</v>
      </c>
      <c r="T750" s="25" t="e">
        <f t="shared" si="508"/>
        <v>#N/A</v>
      </c>
      <c r="U750" s="25" t="e">
        <f t="shared" si="528"/>
        <v>#VALUE!</v>
      </c>
      <c r="V750" s="25" t="e">
        <f t="shared" si="529"/>
        <v>#VALUE!</v>
      </c>
      <c r="W750" s="25" t="e">
        <f t="shared" si="530"/>
        <v>#VALUE!</v>
      </c>
      <c r="X750" s="26"/>
      <c r="Y750" s="85" t="e">
        <f t="shared" si="509"/>
        <v>#N/A</v>
      </c>
      <c r="Z750" s="85" t="e">
        <f t="shared" si="510"/>
        <v>#N/A</v>
      </c>
      <c r="AA750" s="85" t="e">
        <f t="shared" si="511"/>
        <v>#N/A</v>
      </c>
      <c r="AB750" s="85" t="e">
        <f t="shared" si="512"/>
        <v>#N/A</v>
      </c>
      <c r="AC750" s="85" t="e">
        <f t="shared" si="513"/>
        <v>#N/A</v>
      </c>
      <c r="AD750" s="85" t="e">
        <f t="shared" si="514"/>
        <v>#N/A</v>
      </c>
      <c r="AE750" s="85" t="e">
        <f t="shared" si="515"/>
        <v>#N/A</v>
      </c>
      <c r="AF750" s="85" t="e">
        <f t="shared" si="516"/>
        <v>#N/A</v>
      </c>
      <c r="AG750" s="85" t="e">
        <f t="shared" si="517"/>
        <v>#N/A</v>
      </c>
      <c r="AH750" s="85" t="e">
        <f t="shared" si="518"/>
        <v>#N/A</v>
      </c>
      <c r="AI750" s="85" t="e">
        <f t="shared" si="519"/>
        <v>#N/A</v>
      </c>
      <c r="AJ750" s="85" t="e">
        <f t="shared" si="520"/>
        <v>#N/A</v>
      </c>
      <c r="AK750" s="85" t="e">
        <f t="shared" si="531"/>
        <v>#VALUE!</v>
      </c>
      <c r="AL750" s="85" t="e">
        <f t="shared" si="532"/>
        <v>#VALUE!</v>
      </c>
      <c r="AM750" s="85" t="e">
        <f t="shared" si="533"/>
        <v>#VALUE!</v>
      </c>
      <c r="AN750" s="85" t="e">
        <f t="shared" si="534"/>
        <v>#N/A</v>
      </c>
      <c r="AO750" s="85" t="e">
        <f t="shared" si="521"/>
        <v>#N/A</v>
      </c>
      <c r="AP750" s="85" t="e">
        <f t="shared" si="522"/>
        <v>#N/A</v>
      </c>
      <c r="AQ750" s="85" t="e">
        <f t="shared" si="523"/>
        <v>#N/A</v>
      </c>
      <c r="AR750" s="85" t="e">
        <f t="shared" si="524"/>
        <v>#N/A</v>
      </c>
      <c r="AS750" s="85" t="e">
        <f t="shared" si="525"/>
        <v>#N/A</v>
      </c>
      <c r="AT750" s="85" t="e">
        <f t="shared" si="526"/>
        <v>#N/A</v>
      </c>
      <c r="AU750" s="85" t="e">
        <f t="shared" si="535"/>
        <v>#VALUE!</v>
      </c>
      <c r="AV750" s="85" t="e">
        <f t="shared" si="536"/>
        <v>#VALUE!</v>
      </c>
      <c r="AW750" s="85" t="e">
        <f t="shared" si="537"/>
        <v>#VALUE!</v>
      </c>
      <c r="AX750" s="25" t="e">
        <f t="shared" si="538"/>
        <v>#VALUE!</v>
      </c>
      <c r="AY750" s="25">
        <f t="shared" si="499"/>
        <v>1.0169999999999999</v>
      </c>
      <c r="AZ750" s="55" t="e">
        <f t="shared" si="539"/>
        <v>#DIV/0!</v>
      </c>
    </row>
    <row r="751" spans="3:52">
      <c r="C751" s="4"/>
      <c r="D751" s="4"/>
      <c r="E751" s="4"/>
      <c r="F751" s="4"/>
      <c r="G751" s="55">
        <f t="shared" si="500"/>
        <v>-1.1208741258741391E-2</v>
      </c>
      <c r="H751" s="26"/>
      <c r="I751" s="25">
        <f>'Randament Mammo'!$I$18-4.5</f>
        <v>61.5</v>
      </c>
      <c r="J751" s="26"/>
      <c r="K751" s="25">
        <f t="shared" si="527"/>
        <v>0</v>
      </c>
      <c r="L751" s="25" t="e">
        <f>VLOOKUP(E751,'Tabele aux MGD'!B741:F751,IF(_CTF="Mo/Mo",2,IF(_CTF="Mo/Rh",3,IF(_CTF="Rh/Rh",4,5))),0)</f>
        <v>#N/A</v>
      </c>
      <c r="M751" s="25" t="e">
        <f t="shared" si="501"/>
        <v>#N/A</v>
      </c>
      <c r="N751" s="25" t="e">
        <f t="shared" si="502"/>
        <v>#N/A</v>
      </c>
      <c r="O751" s="25" t="e">
        <f t="shared" si="503"/>
        <v>#N/A</v>
      </c>
      <c r="P751" s="25" t="e">
        <f t="shared" si="504"/>
        <v>#N/A</v>
      </c>
      <c r="Q751" s="25" t="e">
        <f t="shared" si="505"/>
        <v>#N/A</v>
      </c>
      <c r="R751" s="25" t="e">
        <f t="shared" si="506"/>
        <v>#N/A</v>
      </c>
      <c r="S751" s="25" t="e">
        <f t="shared" si="507"/>
        <v>#N/A</v>
      </c>
      <c r="T751" s="25" t="e">
        <f t="shared" si="508"/>
        <v>#N/A</v>
      </c>
      <c r="U751" s="25" t="e">
        <f t="shared" si="528"/>
        <v>#VALUE!</v>
      </c>
      <c r="V751" s="25" t="e">
        <f t="shared" si="529"/>
        <v>#VALUE!</v>
      </c>
      <c r="W751" s="25" t="e">
        <f t="shared" si="530"/>
        <v>#VALUE!</v>
      </c>
      <c r="X751" s="26"/>
      <c r="Y751" s="85" t="e">
        <f t="shared" si="509"/>
        <v>#N/A</v>
      </c>
      <c r="Z751" s="85" t="e">
        <f t="shared" si="510"/>
        <v>#N/A</v>
      </c>
      <c r="AA751" s="85" t="e">
        <f t="shared" si="511"/>
        <v>#N/A</v>
      </c>
      <c r="AB751" s="85" t="e">
        <f t="shared" si="512"/>
        <v>#N/A</v>
      </c>
      <c r="AC751" s="85" t="e">
        <f t="shared" si="513"/>
        <v>#N/A</v>
      </c>
      <c r="AD751" s="85" t="e">
        <f t="shared" si="514"/>
        <v>#N/A</v>
      </c>
      <c r="AE751" s="85" t="e">
        <f t="shared" si="515"/>
        <v>#N/A</v>
      </c>
      <c r="AF751" s="85" t="e">
        <f t="shared" si="516"/>
        <v>#N/A</v>
      </c>
      <c r="AG751" s="85" t="e">
        <f t="shared" si="517"/>
        <v>#N/A</v>
      </c>
      <c r="AH751" s="85" t="e">
        <f t="shared" si="518"/>
        <v>#N/A</v>
      </c>
      <c r="AI751" s="85" t="e">
        <f t="shared" si="519"/>
        <v>#N/A</v>
      </c>
      <c r="AJ751" s="85" t="e">
        <f t="shared" si="520"/>
        <v>#N/A</v>
      </c>
      <c r="AK751" s="85" t="e">
        <f t="shared" si="531"/>
        <v>#VALUE!</v>
      </c>
      <c r="AL751" s="85" t="e">
        <f t="shared" si="532"/>
        <v>#VALUE!</v>
      </c>
      <c r="AM751" s="85" t="e">
        <f t="shared" si="533"/>
        <v>#VALUE!</v>
      </c>
      <c r="AN751" s="85" t="e">
        <f t="shared" si="534"/>
        <v>#N/A</v>
      </c>
      <c r="AO751" s="85" t="e">
        <f t="shared" si="521"/>
        <v>#N/A</v>
      </c>
      <c r="AP751" s="85" t="e">
        <f t="shared" si="522"/>
        <v>#N/A</v>
      </c>
      <c r="AQ751" s="85" t="e">
        <f t="shared" si="523"/>
        <v>#N/A</v>
      </c>
      <c r="AR751" s="85" t="e">
        <f t="shared" si="524"/>
        <v>#N/A</v>
      </c>
      <c r="AS751" s="85" t="e">
        <f t="shared" si="525"/>
        <v>#N/A</v>
      </c>
      <c r="AT751" s="85" t="e">
        <f t="shared" si="526"/>
        <v>#N/A</v>
      </c>
      <c r="AU751" s="85" t="e">
        <f t="shared" si="535"/>
        <v>#VALUE!</v>
      </c>
      <c r="AV751" s="85" t="e">
        <f t="shared" si="536"/>
        <v>#VALUE!</v>
      </c>
      <c r="AW751" s="85" t="e">
        <f t="shared" si="537"/>
        <v>#VALUE!</v>
      </c>
      <c r="AX751" s="25" t="e">
        <f t="shared" si="538"/>
        <v>#VALUE!</v>
      </c>
      <c r="AY751" s="25">
        <f t="shared" si="499"/>
        <v>1.0169999999999999</v>
      </c>
      <c r="AZ751" s="55" t="e">
        <f t="shared" si="539"/>
        <v>#DIV/0!</v>
      </c>
    </row>
    <row r="752" spans="3:52">
      <c r="C752" s="4"/>
      <c r="D752" s="4"/>
      <c r="E752" s="4"/>
      <c r="F752" s="4"/>
      <c r="G752" s="55">
        <f t="shared" si="500"/>
        <v>-1.1208741258741391E-2</v>
      </c>
      <c r="H752" s="26"/>
      <c r="I752" s="25">
        <f>'Randament Mammo'!$I$18-4.5</f>
        <v>61.5</v>
      </c>
      <c r="J752" s="26"/>
      <c r="K752" s="25">
        <f t="shared" si="527"/>
        <v>0</v>
      </c>
      <c r="L752" s="25" t="e">
        <f>VLOOKUP(E752,'Tabele aux MGD'!B742:F752,IF(_CTF="Mo/Mo",2,IF(_CTF="Mo/Rh",3,IF(_CTF="Rh/Rh",4,5))),0)</f>
        <v>#N/A</v>
      </c>
      <c r="M752" s="25" t="e">
        <f t="shared" si="501"/>
        <v>#N/A</v>
      </c>
      <c r="N752" s="25" t="e">
        <f t="shared" si="502"/>
        <v>#N/A</v>
      </c>
      <c r="O752" s="25" t="e">
        <f t="shared" si="503"/>
        <v>#N/A</v>
      </c>
      <c r="P752" s="25" t="e">
        <f t="shared" si="504"/>
        <v>#N/A</v>
      </c>
      <c r="Q752" s="25" t="e">
        <f t="shared" si="505"/>
        <v>#N/A</v>
      </c>
      <c r="R752" s="25" t="e">
        <f t="shared" si="506"/>
        <v>#N/A</v>
      </c>
      <c r="S752" s="25" t="e">
        <f t="shared" si="507"/>
        <v>#N/A</v>
      </c>
      <c r="T752" s="25" t="e">
        <f t="shared" si="508"/>
        <v>#N/A</v>
      </c>
      <c r="U752" s="25" t="e">
        <f t="shared" si="528"/>
        <v>#VALUE!</v>
      </c>
      <c r="V752" s="25" t="e">
        <f t="shared" si="529"/>
        <v>#VALUE!</v>
      </c>
      <c r="W752" s="25" t="e">
        <f t="shared" si="530"/>
        <v>#VALUE!</v>
      </c>
      <c r="X752" s="26"/>
      <c r="Y752" s="85" t="e">
        <f t="shared" si="509"/>
        <v>#N/A</v>
      </c>
      <c r="Z752" s="85" t="e">
        <f t="shared" si="510"/>
        <v>#N/A</v>
      </c>
      <c r="AA752" s="85" t="e">
        <f t="shared" si="511"/>
        <v>#N/A</v>
      </c>
      <c r="AB752" s="85" t="e">
        <f t="shared" si="512"/>
        <v>#N/A</v>
      </c>
      <c r="AC752" s="85" t="e">
        <f t="shared" si="513"/>
        <v>#N/A</v>
      </c>
      <c r="AD752" s="85" t="e">
        <f t="shared" si="514"/>
        <v>#N/A</v>
      </c>
      <c r="AE752" s="85" t="e">
        <f t="shared" si="515"/>
        <v>#N/A</v>
      </c>
      <c r="AF752" s="85" t="e">
        <f t="shared" si="516"/>
        <v>#N/A</v>
      </c>
      <c r="AG752" s="85" t="e">
        <f t="shared" si="517"/>
        <v>#N/A</v>
      </c>
      <c r="AH752" s="85" t="e">
        <f t="shared" si="518"/>
        <v>#N/A</v>
      </c>
      <c r="AI752" s="85" t="e">
        <f t="shared" si="519"/>
        <v>#N/A</v>
      </c>
      <c r="AJ752" s="85" t="e">
        <f t="shared" si="520"/>
        <v>#N/A</v>
      </c>
      <c r="AK752" s="85" t="e">
        <f t="shared" si="531"/>
        <v>#VALUE!</v>
      </c>
      <c r="AL752" s="85" t="e">
        <f t="shared" si="532"/>
        <v>#VALUE!</v>
      </c>
      <c r="AM752" s="85" t="e">
        <f t="shared" si="533"/>
        <v>#VALUE!</v>
      </c>
      <c r="AN752" s="85" t="e">
        <f t="shared" si="534"/>
        <v>#N/A</v>
      </c>
      <c r="AO752" s="85" t="e">
        <f t="shared" si="521"/>
        <v>#N/A</v>
      </c>
      <c r="AP752" s="85" t="e">
        <f t="shared" si="522"/>
        <v>#N/A</v>
      </c>
      <c r="AQ752" s="85" t="e">
        <f t="shared" si="523"/>
        <v>#N/A</v>
      </c>
      <c r="AR752" s="85" t="e">
        <f t="shared" si="524"/>
        <v>#N/A</v>
      </c>
      <c r="AS752" s="85" t="e">
        <f t="shared" si="525"/>
        <v>#N/A</v>
      </c>
      <c r="AT752" s="85" t="e">
        <f t="shared" si="526"/>
        <v>#N/A</v>
      </c>
      <c r="AU752" s="85" t="e">
        <f t="shared" si="535"/>
        <v>#VALUE!</v>
      </c>
      <c r="AV752" s="85" t="e">
        <f t="shared" si="536"/>
        <v>#VALUE!</v>
      </c>
      <c r="AW752" s="85" t="e">
        <f t="shared" si="537"/>
        <v>#VALUE!</v>
      </c>
      <c r="AX752" s="25" t="e">
        <f t="shared" si="538"/>
        <v>#VALUE!</v>
      </c>
      <c r="AY752" s="25">
        <f t="shared" si="499"/>
        <v>1.0169999999999999</v>
      </c>
      <c r="AZ752" s="55" t="e">
        <f t="shared" si="539"/>
        <v>#DIV/0!</v>
      </c>
    </row>
    <row r="753" spans="3:52">
      <c r="C753" s="4"/>
      <c r="D753" s="4"/>
      <c r="E753" s="4"/>
      <c r="F753" s="4"/>
      <c r="G753" s="55">
        <f t="shared" si="500"/>
        <v>-1.1208741258741391E-2</v>
      </c>
      <c r="H753" s="26"/>
      <c r="I753" s="25">
        <f>'Randament Mammo'!$I$18-4.5</f>
        <v>61.5</v>
      </c>
      <c r="J753" s="26"/>
      <c r="K753" s="25">
        <f t="shared" si="527"/>
        <v>0</v>
      </c>
      <c r="L753" s="25" t="e">
        <f>VLOOKUP(E753,'Tabele aux MGD'!B743:F753,IF(_CTF="Mo/Mo",2,IF(_CTF="Mo/Rh",3,IF(_CTF="Rh/Rh",4,5))),0)</f>
        <v>#N/A</v>
      </c>
      <c r="M753" s="25" t="e">
        <f t="shared" si="501"/>
        <v>#N/A</v>
      </c>
      <c r="N753" s="25" t="e">
        <f t="shared" si="502"/>
        <v>#N/A</v>
      </c>
      <c r="O753" s="25" t="e">
        <f t="shared" si="503"/>
        <v>#N/A</v>
      </c>
      <c r="P753" s="25" t="e">
        <f t="shared" si="504"/>
        <v>#N/A</v>
      </c>
      <c r="Q753" s="25" t="e">
        <f t="shared" si="505"/>
        <v>#N/A</v>
      </c>
      <c r="R753" s="25" t="e">
        <f t="shared" si="506"/>
        <v>#N/A</v>
      </c>
      <c r="S753" s="25" t="e">
        <f t="shared" si="507"/>
        <v>#N/A</v>
      </c>
      <c r="T753" s="25" t="e">
        <f t="shared" si="508"/>
        <v>#N/A</v>
      </c>
      <c r="U753" s="25" t="e">
        <f t="shared" si="528"/>
        <v>#VALUE!</v>
      </c>
      <c r="V753" s="25" t="e">
        <f t="shared" si="529"/>
        <v>#VALUE!</v>
      </c>
      <c r="W753" s="25" t="e">
        <f t="shared" si="530"/>
        <v>#VALUE!</v>
      </c>
      <c r="X753" s="26"/>
      <c r="Y753" s="85" t="e">
        <f t="shared" si="509"/>
        <v>#N/A</v>
      </c>
      <c r="Z753" s="85" t="e">
        <f t="shared" si="510"/>
        <v>#N/A</v>
      </c>
      <c r="AA753" s="85" t="e">
        <f t="shared" si="511"/>
        <v>#N/A</v>
      </c>
      <c r="AB753" s="85" t="e">
        <f t="shared" si="512"/>
        <v>#N/A</v>
      </c>
      <c r="AC753" s="85" t="e">
        <f t="shared" si="513"/>
        <v>#N/A</v>
      </c>
      <c r="AD753" s="85" t="e">
        <f t="shared" si="514"/>
        <v>#N/A</v>
      </c>
      <c r="AE753" s="85" t="e">
        <f t="shared" si="515"/>
        <v>#N/A</v>
      </c>
      <c r="AF753" s="85" t="e">
        <f t="shared" si="516"/>
        <v>#N/A</v>
      </c>
      <c r="AG753" s="85" t="e">
        <f t="shared" si="517"/>
        <v>#N/A</v>
      </c>
      <c r="AH753" s="85" t="e">
        <f t="shared" si="518"/>
        <v>#N/A</v>
      </c>
      <c r="AI753" s="85" t="e">
        <f t="shared" si="519"/>
        <v>#N/A</v>
      </c>
      <c r="AJ753" s="85" t="e">
        <f t="shared" si="520"/>
        <v>#N/A</v>
      </c>
      <c r="AK753" s="85" t="e">
        <f t="shared" si="531"/>
        <v>#VALUE!</v>
      </c>
      <c r="AL753" s="85" t="e">
        <f t="shared" si="532"/>
        <v>#VALUE!</v>
      </c>
      <c r="AM753" s="85" t="e">
        <f t="shared" si="533"/>
        <v>#VALUE!</v>
      </c>
      <c r="AN753" s="85" t="e">
        <f t="shared" si="534"/>
        <v>#N/A</v>
      </c>
      <c r="AO753" s="85" t="e">
        <f t="shared" si="521"/>
        <v>#N/A</v>
      </c>
      <c r="AP753" s="85" t="e">
        <f t="shared" si="522"/>
        <v>#N/A</v>
      </c>
      <c r="AQ753" s="85" t="e">
        <f t="shared" si="523"/>
        <v>#N/A</v>
      </c>
      <c r="AR753" s="85" t="e">
        <f t="shared" si="524"/>
        <v>#N/A</v>
      </c>
      <c r="AS753" s="85" t="e">
        <f t="shared" si="525"/>
        <v>#N/A</v>
      </c>
      <c r="AT753" s="85" t="e">
        <f t="shared" si="526"/>
        <v>#N/A</v>
      </c>
      <c r="AU753" s="85" t="e">
        <f t="shared" si="535"/>
        <v>#VALUE!</v>
      </c>
      <c r="AV753" s="85" t="e">
        <f t="shared" si="536"/>
        <v>#VALUE!</v>
      </c>
      <c r="AW753" s="85" t="e">
        <f t="shared" si="537"/>
        <v>#VALUE!</v>
      </c>
      <c r="AX753" s="25" t="e">
        <f t="shared" si="538"/>
        <v>#VALUE!</v>
      </c>
      <c r="AY753" s="25">
        <f t="shared" si="499"/>
        <v>1.0169999999999999</v>
      </c>
      <c r="AZ753" s="55" t="e">
        <f t="shared" si="539"/>
        <v>#DIV/0!</v>
      </c>
    </row>
    <row r="754" spans="3:52">
      <c r="C754" s="4"/>
      <c r="D754" s="4"/>
      <c r="E754" s="4"/>
      <c r="F754" s="4"/>
      <c r="G754" s="55">
        <f t="shared" si="500"/>
        <v>-1.1208741258741391E-2</v>
      </c>
      <c r="H754" s="26"/>
      <c r="I754" s="25">
        <f>'Randament Mammo'!$I$18-4.5</f>
        <v>61.5</v>
      </c>
      <c r="J754" s="26"/>
      <c r="K754" s="25">
        <f t="shared" si="527"/>
        <v>0</v>
      </c>
      <c r="L754" s="25" t="e">
        <f>VLOOKUP(E754,'Tabele aux MGD'!B744:F754,IF(_CTF="Mo/Mo",2,IF(_CTF="Mo/Rh",3,IF(_CTF="Rh/Rh",4,5))),0)</f>
        <v>#N/A</v>
      </c>
      <c r="M754" s="25" t="e">
        <f t="shared" si="501"/>
        <v>#N/A</v>
      </c>
      <c r="N754" s="25" t="e">
        <f t="shared" si="502"/>
        <v>#N/A</v>
      </c>
      <c r="O754" s="25" t="e">
        <f t="shared" si="503"/>
        <v>#N/A</v>
      </c>
      <c r="P754" s="25" t="e">
        <f t="shared" si="504"/>
        <v>#N/A</v>
      </c>
      <c r="Q754" s="25" t="e">
        <f t="shared" si="505"/>
        <v>#N/A</v>
      </c>
      <c r="R754" s="25" t="e">
        <f t="shared" si="506"/>
        <v>#N/A</v>
      </c>
      <c r="S754" s="25" t="e">
        <f t="shared" si="507"/>
        <v>#N/A</v>
      </c>
      <c r="T754" s="25" t="e">
        <f t="shared" si="508"/>
        <v>#N/A</v>
      </c>
      <c r="U754" s="25" t="e">
        <f t="shared" si="528"/>
        <v>#VALUE!</v>
      </c>
      <c r="V754" s="25" t="e">
        <f t="shared" si="529"/>
        <v>#VALUE!</v>
      </c>
      <c r="W754" s="25" t="e">
        <f t="shared" si="530"/>
        <v>#VALUE!</v>
      </c>
      <c r="X754" s="26"/>
      <c r="Y754" s="85" t="e">
        <f t="shared" si="509"/>
        <v>#N/A</v>
      </c>
      <c r="Z754" s="85" t="e">
        <f t="shared" si="510"/>
        <v>#N/A</v>
      </c>
      <c r="AA754" s="85" t="e">
        <f t="shared" si="511"/>
        <v>#N/A</v>
      </c>
      <c r="AB754" s="85" t="e">
        <f t="shared" si="512"/>
        <v>#N/A</v>
      </c>
      <c r="AC754" s="85" t="e">
        <f t="shared" si="513"/>
        <v>#N/A</v>
      </c>
      <c r="AD754" s="85" t="e">
        <f t="shared" si="514"/>
        <v>#N/A</v>
      </c>
      <c r="AE754" s="85" t="e">
        <f t="shared" si="515"/>
        <v>#N/A</v>
      </c>
      <c r="AF754" s="85" t="e">
        <f t="shared" si="516"/>
        <v>#N/A</v>
      </c>
      <c r="AG754" s="85" t="e">
        <f t="shared" si="517"/>
        <v>#N/A</v>
      </c>
      <c r="AH754" s="85" t="e">
        <f t="shared" si="518"/>
        <v>#N/A</v>
      </c>
      <c r="AI754" s="85" t="e">
        <f t="shared" si="519"/>
        <v>#N/A</v>
      </c>
      <c r="AJ754" s="85" t="e">
        <f t="shared" si="520"/>
        <v>#N/A</v>
      </c>
      <c r="AK754" s="85" t="e">
        <f t="shared" si="531"/>
        <v>#VALUE!</v>
      </c>
      <c r="AL754" s="85" t="e">
        <f t="shared" si="532"/>
        <v>#VALUE!</v>
      </c>
      <c r="AM754" s="85" t="e">
        <f t="shared" si="533"/>
        <v>#VALUE!</v>
      </c>
      <c r="AN754" s="85" t="e">
        <f t="shared" si="534"/>
        <v>#N/A</v>
      </c>
      <c r="AO754" s="85" t="e">
        <f t="shared" si="521"/>
        <v>#N/A</v>
      </c>
      <c r="AP754" s="85" t="e">
        <f t="shared" si="522"/>
        <v>#N/A</v>
      </c>
      <c r="AQ754" s="85" t="e">
        <f t="shared" si="523"/>
        <v>#N/A</v>
      </c>
      <c r="AR754" s="85" t="e">
        <f t="shared" si="524"/>
        <v>#N/A</v>
      </c>
      <c r="AS754" s="85" t="e">
        <f t="shared" si="525"/>
        <v>#N/A</v>
      </c>
      <c r="AT754" s="85" t="e">
        <f t="shared" si="526"/>
        <v>#N/A</v>
      </c>
      <c r="AU754" s="85" t="e">
        <f t="shared" si="535"/>
        <v>#VALUE!</v>
      </c>
      <c r="AV754" s="85" t="e">
        <f t="shared" si="536"/>
        <v>#VALUE!</v>
      </c>
      <c r="AW754" s="85" t="e">
        <f t="shared" si="537"/>
        <v>#VALUE!</v>
      </c>
      <c r="AX754" s="25" t="e">
        <f t="shared" si="538"/>
        <v>#VALUE!</v>
      </c>
      <c r="AY754" s="25">
        <f t="shared" si="499"/>
        <v>1.0169999999999999</v>
      </c>
      <c r="AZ754" s="55" t="e">
        <f t="shared" si="539"/>
        <v>#DIV/0!</v>
      </c>
    </row>
    <row r="755" spans="3:52">
      <c r="C755" s="4"/>
      <c r="D755" s="4"/>
      <c r="E755" s="4"/>
      <c r="F755" s="4"/>
      <c r="G755" s="55">
        <f t="shared" si="500"/>
        <v>-1.1208741258741391E-2</v>
      </c>
      <c r="H755" s="26"/>
      <c r="I755" s="25">
        <f>'Randament Mammo'!$I$18-4.5</f>
        <v>61.5</v>
      </c>
      <c r="J755" s="26"/>
      <c r="K755" s="25">
        <f t="shared" si="527"/>
        <v>0</v>
      </c>
      <c r="L755" s="25" t="e">
        <f>VLOOKUP(E755,'Tabele aux MGD'!B745:F755,IF(_CTF="Mo/Mo",2,IF(_CTF="Mo/Rh",3,IF(_CTF="Rh/Rh",4,5))),0)</f>
        <v>#N/A</v>
      </c>
      <c r="M755" s="25" t="e">
        <f t="shared" si="501"/>
        <v>#N/A</v>
      </c>
      <c r="N755" s="25" t="e">
        <f t="shared" si="502"/>
        <v>#N/A</v>
      </c>
      <c r="O755" s="25" t="e">
        <f t="shared" si="503"/>
        <v>#N/A</v>
      </c>
      <c r="P755" s="25" t="e">
        <f t="shared" si="504"/>
        <v>#N/A</v>
      </c>
      <c r="Q755" s="25" t="e">
        <f t="shared" si="505"/>
        <v>#N/A</v>
      </c>
      <c r="R755" s="25" t="e">
        <f t="shared" si="506"/>
        <v>#N/A</v>
      </c>
      <c r="S755" s="25" t="e">
        <f t="shared" si="507"/>
        <v>#N/A</v>
      </c>
      <c r="T755" s="25" t="e">
        <f t="shared" si="508"/>
        <v>#N/A</v>
      </c>
      <c r="U755" s="25" t="e">
        <f t="shared" si="528"/>
        <v>#VALUE!</v>
      </c>
      <c r="V755" s="25" t="e">
        <f t="shared" si="529"/>
        <v>#VALUE!</v>
      </c>
      <c r="W755" s="25" t="e">
        <f t="shared" si="530"/>
        <v>#VALUE!</v>
      </c>
      <c r="X755" s="26"/>
      <c r="Y755" s="85" t="e">
        <f t="shared" si="509"/>
        <v>#N/A</v>
      </c>
      <c r="Z755" s="85" t="e">
        <f t="shared" si="510"/>
        <v>#N/A</v>
      </c>
      <c r="AA755" s="85" t="e">
        <f t="shared" si="511"/>
        <v>#N/A</v>
      </c>
      <c r="AB755" s="85" t="e">
        <f t="shared" si="512"/>
        <v>#N/A</v>
      </c>
      <c r="AC755" s="85" t="e">
        <f t="shared" si="513"/>
        <v>#N/A</v>
      </c>
      <c r="AD755" s="85" t="e">
        <f t="shared" si="514"/>
        <v>#N/A</v>
      </c>
      <c r="AE755" s="85" t="e">
        <f t="shared" si="515"/>
        <v>#N/A</v>
      </c>
      <c r="AF755" s="85" t="e">
        <f t="shared" si="516"/>
        <v>#N/A</v>
      </c>
      <c r="AG755" s="85" t="e">
        <f t="shared" si="517"/>
        <v>#N/A</v>
      </c>
      <c r="AH755" s="85" t="e">
        <f t="shared" si="518"/>
        <v>#N/A</v>
      </c>
      <c r="AI755" s="85" t="e">
        <f t="shared" si="519"/>
        <v>#N/A</v>
      </c>
      <c r="AJ755" s="85" t="e">
        <f t="shared" si="520"/>
        <v>#N/A</v>
      </c>
      <c r="AK755" s="85" t="e">
        <f t="shared" si="531"/>
        <v>#VALUE!</v>
      </c>
      <c r="AL755" s="85" t="e">
        <f t="shared" si="532"/>
        <v>#VALUE!</v>
      </c>
      <c r="AM755" s="85" t="e">
        <f t="shared" si="533"/>
        <v>#VALUE!</v>
      </c>
      <c r="AN755" s="85" t="e">
        <f t="shared" si="534"/>
        <v>#N/A</v>
      </c>
      <c r="AO755" s="85" t="e">
        <f t="shared" si="521"/>
        <v>#N/A</v>
      </c>
      <c r="AP755" s="85" t="e">
        <f t="shared" si="522"/>
        <v>#N/A</v>
      </c>
      <c r="AQ755" s="85" t="e">
        <f t="shared" si="523"/>
        <v>#N/A</v>
      </c>
      <c r="AR755" s="85" t="e">
        <f t="shared" si="524"/>
        <v>#N/A</v>
      </c>
      <c r="AS755" s="85" t="e">
        <f t="shared" si="525"/>
        <v>#N/A</v>
      </c>
      <c r="AT755" s="85" t="e">
        <f t="shared" si="526"/>
        <v>#N/A</v>
      </c>
      <c r="AU755" s="85" t="e">
        <f t="shared" si="535"/>
        <v>#VALUE!</v>
      </c>
      <c r="AV755" s="85" t="e">
        <f t="shared" si="536"/>
        <v>#VALUE!</v>
      </c>
      <c r="AW755" s="85" t="e">
        <f t="shared" si="537"/>
        <v>#VALUE!</v>
      </c>
      <c r="AX755" s="25" t="e">
        <f t="shared" si="538"/>
        <v>#VALUE!</v>
      </c>
      <c r="AY755" s="25">
        <f t="shared" si="499"/>
        <v>1.0169999999999999</v>
      </c>
      <c r="AZ755" s="55" t="e">
        <f t="shared" si="539"/>
        <v>#DIV/0!</v>
      </c>
    </row>
    <row r="756" spans="3:52">
      <c r="C756" s="4"/>
      <c r="D756" s="4"/>
      <c r="E756" s="4"/>
      <c r="F756" s="4"/>
      <c r="G756" s="55">
        <f t="shared" si="500"/>
        <v>-1.1208741258741391E-2</v>
      </c>
      <c r="H756" s="26"/>
      <c r="I756" s="25">
        <f>'Randament Mammo'!$I$18-4.5</f>
        <v>61.5</v>
      </c>
      <c r="J756" s="26"/>
      <c r="K756" s="25">
        <f t="shared" si="527"/>
        <v>0</v>
      </c>
      <c r="L756" s="25" t="e">
        <f>VLOOKUP(E756,'Tabele aux MGD'!B746:F756,IF(_CTF="Mo/Mo",2,IF(_CTF="Mo/Rh",3,IF(_CTF="Rh/Rh",4,5))),0)</f>
        <v>#N/A</v>
      </c>
      <c r="M756" s="25" t="e">
        <f t="shared" si="501"/>
        <v>#N/A</v>
      </c>
      <c r="N756" s="25" t="e">
        <f t="shared" si="502"/>
        <v>#N/A</v>
      </c>
      <c r="O756" s="25" t="e">
        <f t="shared" si="503"/>
        <v>#N/A</v>
      </c>
      <c r="P756" s="25" t="e">
        <f t="shared" si="504"/>
        <v>#N/A</v>
      </c>
      <c r="Q756" s="25" t="e">
        <f t="shared" si="505"/>
        <v>#N/A</v>
      </c>
      <c r="R756" s="25" t="e">
        <f t="shared" si="506"/>
        <v>#N/A</v>
      </c>
      <c r="S756" s="25" t="e">
        <f t="shared" si="507"/>
        <v>#N/A</v>
      </c>
      <c r="T756" s="25" t="e">
        <f t="shared" si="508"/>
        <v>#N/A</v>
      </c>
      <c r="U756" s="25" t="e">
        <f t="shared" si="528"/>
        <v>#VALUE!</v>
      </c>
      <c r="V756" s="25" t="e">
        <f t="shared" si="529"/>
        <v>#VALUE!</v>
      </c>
      <c r="W756" s="25" t="e">
        <f t="shared" si="530"/>
        <v>#VALUE!</v>
      </c>
      <c r="X756" s="26"/>
      <c r="Y756" s="85" t="e">
        <f t="shared" si="509"/>
        <v>#N/A</v>
      </c>
      <c r="Z756" s="85" t="e">
        <f t="shared" si="510"/>
        <v>#N/A</v>
      </c>
      <c r="AA756" s="85" t="e">
        <f t="shared" si="511"/>
        <v>#N/A</v>
      </c>
      <c r="AB756" s="85" t="e">
        <f t="shared" si="512"/>
        <v>#N/A</v>
      </c>
      <c r="AC756" s="85" t="e">
        <f t="shared" si="513"/>
        <v>#N/A</v>
      </c>
      <c r="AD756" s="85" t="e">
        <f t="shared" si="514"/>
        <v>#N/A</v>
      </c>
      <c r="AE756" s="85" t="e">
        <f t="shared" si="515"/>
        <v>#N/A</v>
      </c>
      <c r="AF756" s="85" t="e">
        <f t="shared" si="516"/>
        <v>#N/A</v>
      </c>
      <c r="AG756" s="85" t="e">
        <f t="shared" si="517"/>
        <v>#N/A</v>
      </c>
      <c r="AH756" s="85" t="e">
        <f t="shared" si="518"/>
        <v>#N/A</v>
      </c>
      <c r="AI756" s="85" t="e">
        <f t="shared" si="519"/>
        <v>#N/A</v>
      </c>
      <c r="AJ756" s="85" t="e">
        <f t="shared" si="520"/>
        <v>#N/A</v>
      </c>
      <c r="AK756" s="85" t="e">
        <f t="shared" si="531"/>
        <v>#VALUE!</v>
      </c>
      <c r="AL756" s="85" t="e">
        <f t="shared" si="532"/>
        <v>#VALUE!</v>
      </c>
      <c r="AM756" s="85" t="e">
        <f t="shared" si="533"/>
        <v>#VALUE!</v>
      </c>
      <c r="AN756" s="85" t="e">
        <f t="shared" si="534"/>
        <v>#N/A</v>
      </c>
      <c r="AO756" s="85" t="e">
        <f t="shared" si="521"/>
        <v>#N/A</v>
      </c>
      <c r="AP756" s="85" t="e">
        <f t="shared" si="522"/>
        <v>#N/A</v>
      </c>
      <c r="AQ756" s="85" t="e">
        <f t="shared" si="523"/>
        <v>#N/A</v>
      </c>
      <c r="AR756" s="85" t="e">
        <f t="shared" si="524"/>
        <v>#N/A</v>
      </c>
      <c r="AS756" s="85" t="e">
        <f t="shared" si="525"/>
        <v>#N/A</v>
      </c>
      <c r="AT756" s="85" t="e">
        <f t="shared" si="526"/>
        <v>#N/A</v>
      </c>
      <c r="AU756" s="85" t="e">
        <f t="shared" si="535"/>
        <v>#VALUE!</v>
      </c>
      <c r="AV756" s="85" t="e">
        <f t="shared" si="536"/>
        <v>#VALUE!</v>
      </c>
      <c r="AW756" s="85" t="e">
        <f t="shared" si="537"/>
        <v>#VALUE!</v>
      </c>
      <c r="AX756" s="25" t="e">
        <f t="shared" si="538"/>
        <v>#VALUE!</v>
      </c>
      <c r="AY756" s="25">
        <f t="shared" si="499"/>
        <v>1.0169999999999999</v>
      </c>
      <c r="AZ756" s="55" t="e">
        <f t="shared" si="539"/>
        <v>#DIV/0!</v>
      </c>
    </row>
    <row r="757" spans="3:52">
      <c r="C757" s="4"/>
      <c r="D757" s="4"/>
      <c r="E757" s="4"/>
      <c r="F757" s="4"/>
      <c r="G757" s="55">
        <f t="shared" si="500"/>
        <v>-1.1208741258741391E-2</v>
      </c>
      <c r="H757" s="26"/>
      <c r="I757" s="25">
        <f>'Randament Mammo'!$I$18-4.5</f>
        <v>61.5</v>
      </c>
      <c r="J757" s="26"/>
      <c r="K757" s="25">
        <f t="shared" si="527"/>
        <v>0</v>
      </c>
      <c r="L757" s="25" t="e">
        <f>VLOOKUP(E757,'Tabele aux MGD'!B747:F757,IF(_CTF="Mo/Mo",2,IF(_CTF="Mo/Rh",3,IF(_CTF="Rh/Rh",4,5))),0)</f>
        <v>#N/A</v>
      </c>
      <c r="M757" s="25" t="e">
        <f t="shared" si="501"/>
        <v>#N/A</v>
      </c>
      <c r="N757" s="25" t="e">
        <f t="shared" si="502"/>
        <v>#N/A</v>
      </c>
      <c r="O757" s="25" t="e">
        <f t="shared" si="503"/>
        <v>#N/A</v>
      </c>
      <c r="P757" s="25" t="e">
        <f t="shared" si="504"/>
        <v>#N/A</v>
      </c>
      <c r="Q757" s="25" t="e">
        <f t="shared" si="505"/>
        <v>#N/A</v>
      </c>
      <c r="R757" s="25" t="e">
        <f t="shared" si="506"/>
        <v>#N/A</v>
      </c>
      <c r="S757" s="25" t="e">
        <f t="shared" si="507"/>
        <v>#N/A</v>
      </c>
      <c r="T757" s="25" t="e">
        <f t="shared" si="508"/>
        <v>#N/A</v>
      </c>
      <c r="U757" s="25" t="e">
        <f t="shared" si="528"/>
        <v>#VALUE!</v>
      </c>
      <c r="V757" s="25" t="e">
        <f t="shared" si="529"/>
        <v>#VALUE!</v>
      </c>
      <c r="W757" s="25" t="e">
        <f t="shared" si="530"/>
        <v>#VALUE!</v>
      </c>
      <c r="X757" s="26"/>
      <c r="Y757" s="85" t="e">
        <f t="shared" si="509"/>
        <v>#N/A</v>
      </c>
      <c r="Z757" s="85" t="e">
        <f t="shared" si="510"/>
        <v>#N/A</v>
      </c>
      <c r="AA757" s="85" t="e">
        <f t="shared" si="511"/>
        <v>#N/A</v>
      </c>
      <c r="AB757" s="85" t="e">
        <f t="shared" si="512"/>
        <v>#N/A</v>
      </c>
      <c r="AC757" s="85" t="e">
        <f t="shared" si="513"/>
        <v>#N/A</v>
      </c>
      <c r="AD757" s="85" t="e">
        <f t="shared" si="514"/>
        <v>#N/A</v>
      </c>
      <c r="AE757" s="85" t="e">
        <f t="shared" si="515"/>
        <v>#N/A</v>
      </c>
      <c r="AF757" s="85" t="e">
        <f t="shared" si="516"/>
        <v>#N/A</v>
      </c>
      <c r="AG757" s="85" t="e">
        <f t="shared" si="517"/>
        <v>#N/A</v>
      </c>
      <c r="AH757" s="85" t="e">
        <f t="shared" si="518"/>
        <v>#N/A</v>
      </c>
      <c r="AI757" s="85" t="e">
        <f t="shared" si="519"/>
        <v>#N/A</v>
      </c>
      <c r="AJ757" s="85" t="e">
        <f t="shared" si="520"/>
        <v>#N/A</v>
      </c>
      <c r="AK757" s="85" t="e">
        <f t="shared" si="531"/>
        <v>#VALUE!</v>
      </c>
      <c r="AL757" s="85" t="e">
        <f t="shared" si="532"/>
        <v>#VALUE!</v>
      </c>
      <c r="AM757" s="85" t="e">
        <f t="shared" si="533"/>
        <v>#VALUE!</v>
      </c>
      <c r="AN757" s="85" t="e">
        <f t="shared" si="534"/>
        <v>#N/A</v>
      </c>
      <c r="AO757" s="85" t="e">
        <f t="shared" si="521"/>
        <v>#N/A</v>
      </c>
      <c r="AP757" s="85" t="e">
        <f t="shared" si="522"/>
        <v>#N/A</v>
      </c>
      <c r="AQ757" s="85" t="e">
        <f t="shared" si="523"/>
        <v>#N/A</v>
      </c>
      <c r="AR757" s="85" t="e">
        <f t="shared" si="524"/>
        <v>#N/A</v>
      </c>
      <c r="AS757" s="85" t="e">
        <f t="shared" si="525"/>
        <v>#N/A</v>
      </c>
      <c r="AT757" s="85" t="e">
        <f t="shared" si="526"/>
        <v>#N/A</v>
      </c>
      <c r="AU757" s="85" t="e">
        <f t="shared" si="535"/>
        <v>#VALUE!</v>
      </c>
      <c r="AV757" s="85" t="e">
        <f t="shared" si="536"/>
        <v>#VALUE!</v>
      </c>
      <c r="AW757" s="85" t="e">
        <f t="shared" si="537"/>
        <v>#VALUE!</v>
      </c>
      <c r="AX757" s="25" t="e">
        <f t="shared" si="538"/>
        <v>#VALUE!</v>
      </c>
      <c r="AY757" s="25">
        <f t="shared" si="499"/>
        <v>1.0169999999999999</v>
      </c>
      <c r="AZ757" s="55" t="e">
        <f t="shared" si="539"/>
        <v>#DIV/0!</v>
      </c>
    </row>
    <row r="758" spans="3:52">
      <c r="C758" s="4"/>
      <c r="D758" s="4"/>
      <c r="E758" s="4"/>
      <c r="F758" s="4"/>
      <c r="G758" s="55">
        <f t="shared" si="500"/>
        <v>-1.1208741258741391E-2</v>
      </c>
      <c r="H758" s="26"/>
      <c r="I758" s="25">
        <f>'Randament Mammo'!$I$18-4.5</f>
        <v>61.5</v>
      </c>
      <c r="J758" s="26"/>
      <c r="K758" s="25">
        <f t="shared" si="527"/>
        <v>0</v>
      </c>
      <c r="L758" s="25" t="e">
        <f>VLOOKUP(E758,'Tabele aux MGD'!B748:F758,IF(_CTF="Mo/Mo",2,IF(_CTF="Mo/Rh",3,IF(_CTF="Rh/Rh",4,5))),0)</f>
        <v>#N/A</v>
      </c>
      <c r="M758" s="25" t="e">
        <f t="shared" si="501"/>
        <v>#N/A</v>
      </c>
      <c r="N758" s="25" t="e">
        <f t="shared" si="502"/>
        <v>#N/A</v>
      </c>
      <c r="O758" s="25" t="e">
        <f t="shared" si="503"/>
        <v>#N/A</v>
      </c>
      <c r="P758" s="25" t="e">
        <f t="shared" si="504"/>
        <v>#N/A</v>
      </c>
      <c r="Q758" s="25" t="e">
        <f t="shared" si="505"/>
        <v>#N/A</v>
      </c>
      <c r="R758" s="25" t="e">
        <f t="shared" si="506"/>
        <v>#N/A</v>
      </c>
      <c r="S758" s="25" t="e">
        <f t="shared" si="507"/>
        <v>#N/A</v>
      </c>
      <c r="T758" s="25" t="e">
        <f t="shared" si="508"/>
        <v>#N/A</v>
      </c>
      <c r="U758" s="25" t="e">
        <f t="shared" si="528"/>
        <v>#VALUE!</v>
      </c>
      <c r="V758" s="25" t="e">
        <f t="shared" si="529"/>
        <v>#VALUE!</v>
      </c>
      <c r="W758" s="25" t="e">
        <f t="shared" si="530"/>
        <v>#VALUE!</v>
      </c>
      <c r="X758" s="26"/>
      <c r="Y758" s="85" t="e">
        <f t="shared" si="509"/>
        <v>#N/A</v>
      </c>
      <c r="Z758" s="85" t="e">
        <f t="shared" si="510"/>
        <v>#N/A</v>
      </c>
      <c r="AA758" s="85" t="e">
        <f t="shared" si="511"/>
        <v>#N/A</v>
      </c>
      <c r="AB758" s="85" t="e">
        <f t="shared" si="512"/>
        <v>#N/A</v>
      </c>
      <c r="AC758" s="85" t="e">
        <f t="shared" si="513"/>
        <v>#N/A</v>
      </c>
      <c r="AD758" s="85" t="e">
        <f t="shared" si="514"/>
        <v>#N/A</v>
      </c>
      <c r="AE758" s="85" t="e">
        <f t="shared" si="515"/>
        <v>#N/A</v>
      </c>
      <c r="AF758" s="85" t="e">
        <f t="shared" si="516"/>
        <v>#N/A</v>
      </c>
      <c r="AG758" s="85" t="e">
        <f t="shared" si="517"/>
        <v>#N/A</v>
      </c>
      <c r="AH758" s="85" t="e">
        <f t="shared" si="518"/>
        <v>#N/A</v>
      </c>
      <c r="AI758" s="85" t="e">
        <f t="shared" si="519"/>
        <v>#N/A</v>
      </c>
      <c r="AJ758" s="85" t="e">
        <f t="shared" si="520"/>
        <v>#N/A</v>
      </c>
      <c r="AK758" s="85" t="e">
        <f t="shared" si="531"/>
        <v>#VALUE!</v>
      </c>
      <c r="AL758" s="85" t="e">
        <f t="shared" si="532"/>
        <v>#VALUE!</v>
      </c>
      <c r="AM758" s="85" t="e">
        <f t="shared" si="533"/>
        <v>#VALUE!</v>
      </c>
      <c r="AN758" s="85" t="e">
        <f t="shared" si="534"/>
        <v>#N/A</v>
      </c>
      <c r="AO758" s="85" t="e">
        <f t="shared" si="521"/>
        <v>#N/A</v>
      </c>
      <c r="AP758" s="85" t="e">
        <f t="shared" si="522"/>
        <v>#N/A</v>
      </c>
      <c r="AQ758" s="85" t="e">
        <f t="shared" si="523"/>
        <v>#N/A</v>
      </c>
      <c r="AR758" s="85" t="e">
        <f t="shared" si="524"/>
        <v>#N/A</v>
      </c>
      <c r="AS758" s="85" t="e">
        <f t="shared" si="525"/>
        <v>#N/A</v>
      </c>
      <c r="AT758" s="85" t="e">
        <f t="shared" si="526"/>
        <v>#N/A</v>
      </c>
      <c r="AU758" s="85" t="e">
        <f t="shared" si="535"/>
        <v>#VALUE!</v>
      </c>
      <c r="AV758" s="85" t="e">
        <f t="shared" si="536"/>
        <v>#VALUE!</v>
      </c>
      <c r="AW758" s="85" t="e">
        <f t="shared" si="537"/>
        <v>#VALUE!</v>
      </c>
      <c r="AX758" s="25" t="e">
        <f t="shared" si="538"/>
        <v>#VALUE!</v>
      </c>
      <c r="AY758" s="25">
        <f t="shared" si="499"/>
        <v>1.0169999999999999</v>
      </c>
      <c r="AZ758" s="55" t="e">
        <f t="shared" si="539"/>
        <v>#DIV/0!</v>
      </c>
    </row>
    <row r="759" spans="3:52">
      <c r="C759" s="4"/>
      <c r="D759" s="4"/>
      <c r="E759" s="4"/>
      <c r="F759" s="4"/>
      <c r="G759" s="55">
        <f t="shared" si="500"/>
        <v>-1.1208741258741391E-2</v>
      </c>
      <c r="H759" s="26"/>
      <c r="I759" s="25">
        <f>'Randament Mammo'!$I$18-4.5</f>
        <v>61.5</v>
      </c>
      <c r="J759" s="26"/>
      <c r="K759" s="25">
        <f t="shared" si="527"/>
        <v>0</v>
      </c>
      <c r="L759" s="25" t="e">
        <f>VLOOKUP(E759,'Tabele aux MGD'!B749:F759,IF(_CTF="Mo/Mo",2,IF(_CTF="Mo/Rh",3,IF(_CTF="Rh/Rh",4,5))),0)</f>
        <v>#N/A</v>
      </c>
      <c r="M759" s="25" t="e">
        <f t="shared" si="501"/>
        <v>#N/A</v>
      </c>
      <c r="N759" s="25" t="e">
        <f t="shared" si="502"/>
        <v>#N/A</v>
      </c>
      <c r="O759" s="25" t="e">
        <f t="shared" si="503"/>
        <v>#N/A</v>
      </c>
      <c r="P759" s="25" t="e">
        <f t="shared" si="504"/>
        <v>#N/A</v>
      </c>
      <c r="Q759" s="25" t="e">
        <f t="shared" si="505"/>
        <v>#N/A</v>
      </c>
      <c r="R759" s="25" t="e">
        <f t="shared" si="506"/>
        <v>#N/A</v>
      </c>
      <c r="S759" s="25" t="e">
        <f t="shared" si="507"/>
        <v>#N/A</v>
      </c>
      <c r="T759" s="25" t="e">
        <f t="shared" si="508"/>
        <v>#N/A</v>
      </c>
      <c r="U759" s="25" t="e">
        <f t="shared" si="528"/>
        <v>#VALUE!</v>
      </c>
      <c r="V759" s="25" t="e">
        <f t="shared" si="529"/>
        <v>#VALUE!</v>
      </c>
      <c r="W759" s="25" t="e">
        <f t="shared" si="530"/>
        <v>#VALUE!</v>
      </c>
      <c r="X759" s="26"/>
      <c r="Y759" s="85" t="e">
        <f t="shared" si="509"/>
        <v>#N/A</v>
      </c>
      <c r="Z759" s="85" t="e">
        <f t="shared" si="510"/>
        <v>#N/A</v>
      </c>
      <c r="AA759" s="85" t="e">
        <f t="shared" si="511"/>
        <v>#N/A</v>
      </c>
      <c r="AB759" s="85" t="e">
        <f t="shared" si="512"/>
        <v>#N/A</v>
      </c>
      <c r="AC759" s="85" t="e">
        <f t="shared" si="513"/>
        <v>#N/A</v>
      </c>
      <c r="AD759" s="85" t="e">
        <f t="shared" si="514"/>
        <v>#N/A</v>
      </c>
      <c r="AE759" s="85" t="e">
        <f t="shared" si="515"/>
        <v>#N/A</v>
      </c>
      <c r="AF759" s="85" t="e">
        <f t="shared" si="516"/>
        <v>#N/A</v>
      </c>
      <c r="AG759" s="85" t="e">
        <f t="shared" si="517"/>
        <v>#N/A</v>
      </c>
      <c r="AH759" s="85" t="e">
        <f t="shared" si="518"/>
        <v>#N/A</v>
      </c>
      <c r="AI759" s="85" t="e">
        <f t="shared" si="519"/>
        <v>#N/A</v>
      </c>
      <c r="AJ759" s="85" t="e">
        <f t="shared" si="520"/>
        <v>#N/A</v>
      </c>
      <c r="AK759" s="85" t="e">
        <f t="shared" si="531"/>
        <v>#VALUE!</v>
      </c>
      <c r="AL759" s="85" t="e">
        <f t="shared" si="532"/>
        <v>#VALUE!</v>
      </c>
      <c r="AM759" s="85" t="e">
        <f t="shared" si="533"/>
        <v>#VALUE!</v>
      </c>
      <c r="AN759" s="85" t="e">
        <f t="shared" si="534"/>
        <v>#N/A</v>
      </c>
      <c r="AO759" s="85" t="e">
        <f t="shared" si="521"/>
        <v>#N/A</v>
      </c>
      <c r="AP759" s="85" t="e">
        <f t="shared" si="522"/>
        <v>#N/A</v>
      </c>
      <c r="AQ759" s="85" t="e">
        <f t="shared" si="523"/>
        <v>#N/A</v>
      </c>
      <c r="AR759" s="85" t="e">
        <f t="shared" si="524"/>
        <v>#N/A</v>
      </c>
      <c r="AS759" s="85" t="e">
        <f t="shared" si="525"/>
        <v>#N/A</v>
      </c>
      <c r="AT759" s="85" t="e">
        <f t="shared" si="526"/>
        <v>#N/A</v>
      </c>
      <c r="AU759" s="85" t="e">
        <f t="shared" si="535"/>
        <v>#VALUE!</v>
      </c>
      <c r="AV759" s="85" t="e">
        <f t="shared" si="536"/>
        <v>#VALUE!</v>
      </c>
      <c r="AW759" s="85" t="e">
        <f t="shared" si="537"/>
        <v>#VALUE!</v>
      </c>
      <c r="AX759" s="25" t="e">
        <f t="shared" si="538"/>
        <v>#VALUE!</v>
      </c>
      <c r="AY759" s="25">
        <f t="shared" si="499"/>
        <v>1.0169999999999999</v>
      </c>
      <c r="AZ759" s="55" t="e">
        <f t="shared" si="539"/>
        <v>#DIV/0!</v>
      </c>
    </row>
    <row r="760" spans="3:52">
      <c r="C760" s="4"/>
      <c r="D760" s="4"/>
      <c r="E760" s="4"/>
      <c r="F760" s="4"/>
      <c r="G760" s="55">
        <f t="shared" si="500"/>
        <v>-1.1208741258741391E-2</v>
      </c>
      <c r="H760" s="26"/>
      <c r="I760" s="25">
        <f>'Randament Mammo'!$I$18-4.5</f>
        <v>61.5</v>
      </c>
      <c r="J760" s="26"/>
      <c r="K760" s="25">
        <f t="shared" si="527"/>
        <v>0</v>
      </c>
      <c r="L760" s="25" t="e">
        <f>VLOOKUP(E760,'Tabele aux MGD'!B750:F760,IF(_CTF="Mo/Mo",2,IF(_CTF="Mo/Rh",3,IF(_CTF="Rh/Rh",4,5))),0)</f>
        <v>#N/A</v>
      </c>
      <c r="M760" s="25" t="e">
        <f t="shared" si="501"/>
        <v>#N/A</v>
      </c>
      <c r="N760" s="25" t="e">
        <f t="shared" si="502"/>
        <v>#N/A</v>
      </c>
      <c r="O760" s="25" t="e">
        <f t="shared" si="503"/>
        <v>#N/A</v>
      </c>
      <c r="P760" s="25" t="e">
        <f t="shared" si="504"/>
        <v>#N/A</v>
      </c>
      <c r="Q760" s="25" t="e">
        <f t="shared" si="505"/>
        <v>#N/A</v>
      </c>
      <c r="R760" s="25" t="e">
        <f t="shared" si="506"/>
        <v>#N/A</v>
      </c>
      <c r="S760" s="25" t="e">
        <f t="shared" si="507"/>
        <v>#N/A</v>
      </c>
      <c r="T760" s="25" t="e">
        <f t="shared" si="508"/>
        <v>#N/A</v>
      </c>
      <c r="U760" s="25" t="e">
        <f t="shared" si="528"/>
        <v>#VALUE!</v>
      </c>
      <c r="V760" s="25" t="e">
        <f t="shared" si="529"/>
        <v>#VALUE!</v>
      </c>
      <c r="W760" s="25" t="e">
        <f t="shared" si="530"/>
        <v>#VALUE!</v>
      </c>
      <c r="X760" s="26"/>
      <c r="Y760" s="85" t="e">
        <f t="shared" si="509"/>
        <v>#N/A</v>
      </c>
      <c r="Z760" s="85" t="e">
        <f t="shared" si="510"/>
        <v>#N/A</v>
      </c>
      <c r="AA760" s="85" t="e">
        <f t="shared" si="511"/>
        <v>#N/A</v>
      </c>
      <c r="AB760" s="85" t="e">
        <f t="shared" si="512"/>
        <v>#N/A</v>
      </c>
      <c r="AC760" s="85" t="e">
        <f t="shared" si="513"/>
        <v>#N/A</v>
      </c>
      <c r="AD760" s="85" t="e">
        <f t="shared" si="514"/>
        <v>#N/A</v>
      </c>
      <c r="AE760" s="85" t="e">
        <f t="shared" si="515"/>
        <v>#N/A</v>
      </c>
      <c r="AF760" s="85" t="e">
        <f t="shared" si="516"/>
        <v>#N/A</v>
      </c>
      <c r="AG760" s="85" t="e">
        <f t="shared" si="517"/>
        <v>#N/A</v>
      </c>
      <c r="AH760" s="85" t="e">
        <f t="shared" si="518"/>
        <v>#N/A</v>
      </c>
      <c r="AI760" s="85" t="e">
        <f t="shared" si="519"/>
        <v>#N/A</v>
      </c>
      <c r="AJ760" s="85" t="e">
        <f t="shared" si="520"/>
        <v>#N/A</v>
      </c>
      <c r="AK760" s="85" t="e">
        <f t="shared" si="531"/>
        <v>#VALUE!</v>
      </c>
      <c r="AL760" s="85" t="e">
        <f t="shared" si="532"/>
        <v>#VALUE!</v>
      </c>
      <c r="AM760" s="85" t="e">
        <f t="shared" si="533"/>
        <v>#VALUE!</v>
      </c>
      <c r="AN760" s="85" t="e">
        <f t="shared" si="534"/>
        <v>#N/A</v>
      </c>
      <c r="AO760" s="85" t="e">
        <f t="shared" si="521"/>
        <v>#N/A</v>
      </c>
      <c r="AP760" s="85" t="e">
        <f t="shared" si="522"/>
        <v>#N/A</v>
      </c>
      <c r="AQ760" s="85" t="e">
        <f t="shared" si="523"/>
        <v>#N/A</v>
      </c>
      <c r="AR760" s="85" t="e">
        <f t="shared" si="524"/>
        <v>#N/A</v>
      </c>
      <c r="AS760" s="85" t="e">
        <f t="shared" si="525"/>
        <v>#N/A</v>
      </c>
      <c r="AT760" s="85" t="e">
        <f t="shared" si="526"/>
        <v>#N/A</v>
      </c>
      <c r="AU760" s="85" t="e">
        <f t="shared" si="535"/>
        <v>#VALUE!</v>
      </c>
      <c r="AV760" s="85" t="e">
        <f t="shared" si="536"/>
        <v>#VALUE!</v>
      </c>
      <c r="AW760" s="85" t="e">
        <f t="shared" si="537"/>
        <v>#VALUE!</v>
      </c>
      <c r="AX760" s="25" t="e">
        <f t="shared" si="538"/>
        <v>#VALUE!</v>
      </c>
      <c r="AY760" s="25">
        <f t="shared" si="499"/>
        <v>1.0169999999999999</v>
      </c>
      <c r="AZ760" s="55" t="e">
        <f t="shared" si="539"/>
        <v>#DIV/0!</v>
      </c>
    </row>
    <row r="761" spans="3:52">
      <c r="C761" s="4"/>
      <c r="D761" s="4"/>
      <c r="E761" s="4"/>
      <c r="F761" s="4"/>
      <c r="G761" s="55">
        <f t="shared" si="500"/>
        <v>-1.1208741258741391E-2</v>
      </c>
      <c r="H761" s="26"/>
      <c r="I761" s="25">
        <f>'Randament Mammo'!$I$18-4.5</f>
        <v>61.5</v>
      </c>
      <c r="J761" s="26"/>
      <c r="K761" s="25">
        <f t="shared" si="527"/>
        <v>0</v>
      </c>
      <c r="L761" s="25" t="e">
        <f>VLOOKUP(E761,'Tabele aux MGD'!B751:F761,IF(_CTF="Mo/Mo",2,IF(_CTF="Mo/Rh",3,IF(_CTF="Rh/Rh",4,5))),0)</f>
        <v>#N/A</v>
      </c>
      <c r="M761" s="25" t="e">
        <f t="shared" si="501"/>
        <v>#N/A</v>
      </c>
      <c r="N761" s="25" t="e">
        <f t="shared" si="502"/>
        <v>#N/A</v>
      </c>
      <c r="O761" s="25" t="e">
        <f t="shared" si="503"/>
        <v>#N/A</v>
      </c>
      <c r="P761" s="25" t="e">
        <f t="shared" si="504"/>
        <v>#N/A</v>
      </c>
      <c r="Q761" s="25" t="e">
        <f t="shared" si="505"/>
        <v>#N/A</v>
      </c>
      <c r="R761" s="25" t="e">
        <f t="shared" si="506"/>
        <v>#N/A</v>
      </c>
      <c r="S761" s="25" t="e">
        <f t="shared" si="507"/>
        <v>#N/A</v>
      </c>
      <c r="T761" s="25" t="e">
        <f t="shared" si="508"/>
        <v>#N/A</v>
      </c>
      <c r="U761" s="25" t="e">
        <f t="shared" si="528"/>
        <v>#VALUE!</v>
      </c>
      <c r="V761" s="25" t="e">
        <f t="shared" si="529"/>
        <v>#VALUE!</v>
      </c>
      <c r="W761" s="25" t="e">
        <f t="shared" si="530"/>
        <v>#VALUE!</v>
      </c>
      <c r="X761" s="26"/>
      <c r="Y761" s="85" t="e">
        <f t="shared" si="509"/>
        <v>#N/A</v>
      </c>
      <c r="Z761" s="85" t="e">
        <f t="shared" si="510"/>
        <v>#N/A</v>
      </c>
      <c r="AA761" s="85" t="e">
        <f t="shared" si="511"/>
        <v>#N/A</v>
      </c>
      <c r="AB761" s="85" t="e">
        <f t="shared" si="512"/>
        <v>#N/A</v>
      </c>
      <c r="AC761" s="85" t="e">
        <f t="shared" si="513"/>
        <v>#N/A</v>
      </c>
      <c r="AD761" s="85" t="e">
        <f t="shared" si="514"/>
        <v>#N/A</v>
      </c>
      <c r="AE761" s="85" t="e">
        <f t="shared" si="515"/>
        <v>#N/A</v>
      </c>
      <c r="AF761" s="85" t="e">
        <f t="shared" si="516"/>
        <v>#N/A</v>
      </c>
      <c r="AG761" s="85" t="e">
        <f t="shared" si="517"/>
        <v>#N/A</v>
      </c>
      <c r="AH761" s="85" t="e">
        <f t="shared" si="518"/>
        <v>#N/A</v>
      </c>
      <c r="AI761" s="85" t="e">
        <f t="shared" si="519"/>
        <v>#N/A</v>
      </c>
      <c r="AJ761" s="85" t="e">
        <f t="shared" si="520"/>
        <v>#N/A</v>
      </c>
      <c r="AK761" s="85" t="e">
        <f t="shared" si="531"/>
        <v>#VALUE!</v>
      </c>
      <c r="AL761" s="85" t="e">
        <f t="shared" si="532"/>
        <v>#VALUE!</v>
      </c>
      <c r="AM761" s="85" t="e">
        <f t="shared" si="533"/>
        <v>#VALUE!</v>
      </c>
      <c r="AN761" s="85" t="e">
        <f t="shared" si="534"/>
        <v>#N/A</v>
      </c>
      <c r="AO761" s="85" t="e">
        <f t="shared" si="521"/>
        <v>#N/A</v>
      </c>
      <c r="AP761" s="85" t="e">
        <f t="shared" si="522"/>
        <v>#N/A</v>
      </c>
      <c r="AQ761" s="85" t="e">
        <f t="shared" si="523"/>
        <v>#N/A</v>
      </c>
      <c r="AR761" s="85" t="e">
        <f t="shared" si="524"/>
        <v>#N/A</v>
      </c>
      <c r="AS761" s="85" t="e">
        <f t="shared" si="525"/>
        <v>#N/A</v>
      </c>
      <c r="AT761" s="85" t="e">
        <f t="shared" si="526"/>
        <v>#N/A</v>
      </c>
      <c r="AU761" s="85" t="e">
        <f t="shared" si="535"/>
        <v>#VALUE!</v>
      </c>
      <c r="AV761" s="85" t="e">
        <f t="shared" si="536"/>
        <v>#VALUE!</v>
      </c>
      <c r="AW761" s="85" t="e">
        <f t="shared" si="537"/>
        <v>#VALUE!</v>
      </c>
      <c r="AX761" s="25" t="e">
        <f t="shared" si="538"/>
        <v>#VALUE!</v>
      </c>
      <c r="AY761" s="25">
        <f t="shared" si="499"/>
        <v>1.0169999999999999</v>
      </c>
      <c r="AZ761" s="55" t="e">
        <f t="shared" si="539"/>
        <v>#DIV/0!</v>
      </c>
    </row>
    <row r="762" spans="3:52">
      <c r="C762" s="4"/>
      <c r="D762" s="4"/>
      <c r="E762" s="4"/>
      <c r="F762" s="4"/>
      <c r="G762" s="55">
        <f t="shared" si="500"/>
        <v>-1.1208741258741391E-2</v>
      </c>
      <c r="H762" s="26"/>
      <c r="I762" s="25">
        <f>'Randament Mammo'!$I$18-4.5</f>
        <v>61.5</v>
      </c>
      <c r="J762" s="26"/>
      <c r="K762" s="25">
        <f t="shared" si="527"/>
        <v>0</v>
      </c>
      <c r="L762" s="25" t="e">
        <f>VLOOKUP(E762,'Tabele aux MGD'!B752:F762,IF(_CTF="Mo/Mo",2,IF(_CTF="Mo/Rh",3,IF(_CTF="Rh/Rh",4,5))),0)</f>
        <v>#N/A</v>
      </c>
      <c r="M762" s="25" t="e">
        <f t="shared" si="501"/>
        <v>#N/A</v>
      </c>
      <c r="N762" s="25" t="e">
        <f t="shared" si="502"/>
        <v>#N/A</v>
      </c>
      <c r="O762" s="25" t="e">
        <f t="shared" si="503"/>
        <v>#N/A</v>
      </c>
      <c r="P762" s="25" t="e">
        <f t="shared" si="504"/>
        <v>#N/A</v>
      </c>
      <c r="Q762" s="25" t="e">
        <f t="shared" si="505"/>
        <v>#N/A</v>
      </c>
      <c r="R762" s="25" t="e">
        <f t="shared" si="506"/>
        <v>#N/A</v>
      </c>
      <c r="S762" s="25" t="e">
        <f t="shared" si="507"/>
        <v>#N/A</v>
      </c>
      <c r="T762" s="25" t="e">
        <f t="shared" si="508"/>
        <v>#N/A</v>
      </c>
      <c r="U762" s="25" t="e">
        <f t="shared" si="528"/>
        <v>#VALUE!</v>
      </c>
      <c r="V762" s="25" t="e">
        <f t="shared" si="529"/>
        <v>#VALUE!</v>
      </c>
      <c r="W762" s="25" t="e">
        <f t="shared" si="530"/>
        <v>#VALUE!</v>
      </c>
      <c r="X762" s="26"/>
      <c r="Y762" s="85" t="e">
        <f t="shared" si="509"/>
        <v>#N/A</v>
      </c>
      <c r="Z762" s="85" t="e">
        <f t="shared" si="510"/>
        <v>#N/A</v>
      </c>
      <c r="AA762" s="85" t="e">
        <f t="shared" si="511"/>
        <v>#N/A</v>
      </c>
      <c r="AB762" s="85" t="e">
        <f t="shared" si="512"/>
        <v>#N/A</v>
      </c>
      <c r="AC762" s="85" t="e">
        <f t="shared" si="513"/>
        <v>#N/A</v>
      </c>
      <c r="AD762" s="85" t="e">
        <f t="shared" si="514"/>
        <v>#N/A</v>
      </c>
      <c r="AE762" s="85" t="e">
        <f t="shared" si="515"/>
        <v>#N/A</v>
      </c>
      <c r="AF762" s="85" t="e">
        <f t="shared" si="516"/>
        <v>#N/A</v>
      </c>
      <c r="AG762" s="85" t="e">
        <f t="shared" si="517"/>
        <v>#N/A</v>
      </c>
      <c r="AH762" s="85" t="e">
        <f t="shared" si="518"/>
        <v>#N/A</v>
      </c>
      <c r="AI762" s="85" t="e">
        <f t="shared" si="519"/>
        <v>#N/A</v>
      </c>
      <c r="AJ762" s="85" t="e">
        <f t="shared" si="520"/>
        <v>#N/A</v>
      </c>
      <c r="AK762" s="85" t="e">
        <f t="shared" si="531"/>
        <v>#VALUE!</v>
      </c>
      <c r="AL762" s="85" t="e">
        <f t="shared" si="532"/>
        <v>#VALUE!</v>
      </c>
      <c r="AM762" s="85" t="e">
        <f t="shared" si="533"/>
        <v>#VALUE!</v>
      </c>
      <c r="AN762" s="85" t="e">
        <f t="shared" si="534"/>
        <v>#N/A</v>
      </c>
      <c r="AO762" s="85" t="e">
        <f t="shared" si="521"/>
        <v>#N/A</v>
      </c>
      <c r="AP762" s="85" t="e">
        <f t="shared" si="522"/>
        <v>#N/A</v>
      </c>
      <c r="AQ762" s="85" t="e">
        <f t="shared" si="523"/>
        <v>#N/A</v>
      </c>
      <c r="AR762" s="85" t="e">
        <f t="shared" si="524"/>
        <v>#N/A</v>
      </c>
      <c r="AS762" s="85" t="e">
        <f t="shared" si="525"/>
        <v>#N/A</v>
      </c>
      <c r="AT762" s="85" t="e">
        <f t="shared" si="526"/>
        <v>#N/A</v>
      </c>
      <c r="AU762" s="85" t="e">
        <f t="shared" si="535"/>
        <v>#VALUE!</v>
      </c>
      <c r="AV762" s="85" t="e">
        <f t="shared" si="536"/>
        <v>#VALUE!</v>
      </c>
      <c r="AW762" s="85" t="e">
        <f t="shared" si="537"/>
        <v>#VALUE!</v>
      </c>
      <c r="AX762" s="25" t="e">
        <f t="shared" si="538"/>
        <v>#VALUE!</v>
      </c>
      <c r="AY762" s="25">
        <f t="shared" si="499"/>
        <v>1.0169999999999999</v>
      </c>
      <c r="AZ762" s="55" t="e">
        <f t="shared" si="539"/>
        <v>#DIV/0!</v>
      </c>
    </row>
    <row r="763" spans="3:52">
      <c r="C763" s="4"/>
      <c r="D763" s="4"/>
      <c r="E763" s="4"/>
      <c r="F763" s="4"/>
      <c r="G763" s="55">
        <f t="shared" si="500"/>
        <v>-1.1208741258741391E-2</v>
      </c>
      <c r="H763" s="26"/>
      <c r="I763" s="25">
        <f>'Randament Mammo'!$I$18-4.5</f>
        <v>61.5</v>
      </c>
      <c r="J763" s="26"/>
      <c r="K763" s="25">
        <f t="shared" si="527"/>
        <v>0</v>
      </c>
      <c r="L763" s="25" t="e">
        <f>VLOOKUP(E763,'Tabele aux MGD'!B753:F763,IF(_CTF="Mo/Mo",2,IF(_CTF="Mo/Rh",3,IF(_CTF="Rh/Rh",4,5))),0)</f>
        <v>#N/A</v>
      </c>
      <c r="M763" s="25" t="e">
        <f t="shared" si="501"/>
        <v>#N/A</v>
      </c>
      <c r="N763" s="25" t="e">
        <f t="shared" si="502"/>
        <v>#N/A</v>
      </c>
      <c r="O763" s="25" t="e">
        <f t="shared" si="503"/>
        <v>#N/A</v>
      </c>
      <c r="P763" s="25" t="e">
        <f t="shared" si="504"/>
        <v>#N/A</v>
      </c>
      <c r="Q763" s="25" t="e">
        <f t="shared" si="505"/>
        <v>#N/A</v>
      </c>
      <c r="R763" s="25" t="e">
        <f t="shared" si="506"/>
        <v>#N/A</v>
      </c>
      <c r="S763" s="25" t="e">
        <f t="shared" si="507"/>
        <v>#N/A</v>
      </c>
      <c r="T763" s="25" t="e">
        <f t="shared" si="508"/>
        <v>#N/A</v>
      </c>
      <c r="U763" s="25" t="e">
        <f t="shared" si="528"/>
        <v>#VALUE!</v>
      </c>
      <c r="V763" s="25" t="e">
        <f t="shared" si="529"/>
        <v>#VALUE!</v>
      </c>
      <c r="W763" s="25" t="e">
        <f t="shared" si="530"/>
        <v>#VALUE!</v>
      </c>
      <c r="X763" s="26"/>
      <c r="Y763" s="85" t="e">
        <f t="shared" si="509"/>
        <v>#N/A</v>
      </c>
      <c r="Z763" s="85" t="e">
        <f t="shared" si="510"/>
        <v>#N/A</v>
      </c>
      <c r="AA763" s="85" t="e">
        <f t="shared" si="511"/>
        <v>#N/A</v>
      </c>
      <c r="AB763" s="85" t="e">
        <f t="shared" si="512"/>
        <v>#N/A</v>
      </c>
      <c r="AC763" s="85" t="e">
        <f t="shared" si="513"/>
        <v>#N/A</v>
      </c>
      <c r="AD763" s="85" t="e">
        <f t="shared" si="514"/>
        <v>#N/A</v>
      </c>
      <c r="AE763" s="85" t="e">
        <f t="shared" si="515"/>
        <v>#N/A</v>
      </c>
      <c r="AF763" s="85" t="e">
        <f t="shared" si="516"/>
        <v>#N/A</v>
      </c>
      <c r="AG763" s="85" t="e">
        <f t="shared" si="517"/>
        <v>#N/A</v>
      </c>
      <c r="AH763" s="85" t="e">
        <f t="shared" si="518"/>
        <v>#N/A</v>
      </c>
      <c r="AI763" s="85" t="e">
        <f t="shared" si="519"/>
        <v>#N/A</v>
      </c>
      <c r="AJ763" s="85" t="e">
        <f t="shared" si="520"/>
        <v>#N/A</v>
      </c>
      <c r="AK763" s="85" t="e">
        <f t="shared" si="531"/>
        <v>#VALUE!</v>
      </c>
      <c r="AL763" s="85" t="e">
        <f t="shared" si="532"/>
        <v>#VALUE!</v>
      </c>
      <c r="AM763" s="85" t="e">
        <f t="shared" si="533"/>
        <v>#VALUE!</v>
      </c>
      <c r="AN763" s="85" t="e">
        <f t="shared" si="534"/>
        <v>#N/A</v>
      </c>
      <c r="AO763" s="85" t="e">
        <f t="shared" si="521"/>
        <v>#N/A</v>
      </c>
      <c r="AP763" s="85" t="e">
        <f t="shared" si="522"/>
        <v>#N/A</v>
      </c>
      <c r="AQ763" s="85" t="e">
        <f t="shared" si="523"/>
        <v>#N/A</v>
      </c>
      <c r="AR763" s="85" t="e">
        <f t="shared" si="524"/>
        <v>#N/A</v>
      </c>
      <c r="AS763" s="85" t="e">
        <f t="shared" si="525"/>
        <v>#N/A</v>
      </c>
      <c r="AT763" s="85" t="e">
        <f t="shared" si="526"/>
        <v>#N/A</v>
      </c>
      <c r="AU763" s="85" t="e">
        <f t="shared" si="535"/>
        <v>#VALUE!</v>
      </c>
      <c r="AV763" s="85" t="e">
        <f t="shared" si="536"/>
        <v>#VALUE!</v>
      </c>
      <c r="AW763" s="85" t="e">
        <f t="shared" si="537"/>
        <v>#VALUE!</v>
      </c>
      <c r="AX763" s="25" t="e">
        <f t="shared" si="538"/>
        <v>#VALUE!</v>
      </c>
      <c r="AY763" s="25">
        <f t="shared" si="499"/>
        <v>1.0169999999999999</v>
      </c>
      <c r="AZ763" s="55" t="e">
        <f t="shared" si="539"/>
        <v>#DIV/0!</v>
      </c>
    </row>
    <row r="764" spans="3:52">
      <c r="C764" s="4"/>
      <c r="D764" s="4"/>
      <c r="E764" s="4"/>
      <c r="F764" s="4"/>
      <c r="G764" s="55">
        <f t="shared" si="500"/>
        <v>-1.1208741258741391E-2</v>
      </c>
      <c r="H764" s="26"/>
      <c r="I764" s="25">
        <f>'Randament Mammo'!$I$18-4.5</f>
        <v>61.5</v>
      </c>
      <c r="J764" s="26"/>
      <c r="K764" s="25">
        <f t="shared" si="527"/>
        <v>0</v>
      </c>
      <c r="L764" s="25" t="e">
        <f>VLOOKUP(E764,'Tabele aux MGD'!B754:F764,IF(_CTF="Mo/Mo",2,IF(_CTF="Mo/Rh",3,IF(_CTF="Rh/Rh",4,5))),0)</f>
        <v>#N/A</v>
      </c>
      <c r="M764" s="25" t="e">
        <f t="shared" si="501"/>
        <v>#N/A</v>
      </c>
      <c r="N764" s="25" t="e">
        <f t="shared" si="502"/>
        <v>#N/A</v>
      </c>
      <c r="O764" s="25" t="e">
        <f t="shared" si="503"/>
        <v>#N/A</v>
      </c>
      <c r="P764" s="25" t="e">
        <f t="shared" si="504"/>
        <v>#N/A</v>
      </c>
      <c r="Q764" s="25" t="e">
        <f t="shared" si="505"/>
        <v>#N/A</v>
      </c>
      <c r="R764" s="25" t="e">
        <f t="shared" si="506"/>
        <v>#N/A</v>
      </c>
      <c r="S764" s="25" t="e">
        <f t="shared" si="507"/>
        <v>#N/A</v>
      </c>
      <c r="T764" s="25" t="e">
        <f t="shared" si="508"/>
        <v>#N/A</v>
      </c>
      <c r="U764" s="25" t="e">
        <f t="shared" si="528"/>
        <v>#VALUE!</v>
      </c>
      <c r="V764" s="25" t="e">
        <f t="shared" si="529"/>
        <v>#VALUE!</v>
      </c>
      <c r="W764" s="25" t="e">
        <f t="shared" si="530"/>
        <v>#VALUE!</v>
      </c>
      <c r="X764" s="26"/>
      <c r="Y764" s="85" t="e">
        <f t="shared" si="509"/>
        <v>#N/A</v>
      </c>
      <c r="Z764" s="85" t="e">
        <f t="shared" si="510"/>
        <v>#N/A</v>
      </c>
      <c r="AA764" s="85" t="e">
        <f t="shared" si="511"/>
        <v>#N/A</v>
      </c>
      <c r="AB764" s="85" t="e">
        <f t="shared" si="512"/>
        <v>#N/A</v>
      </c>
      <c r="AC764" s="85" t="e">
        <f t="shared" si="513"/>
        <v>#N/A</v>
      </c>
      <c r="AD764" s="85" t="e">
        <f t="shared" si="514"/>
        <v>#N/A</v>
      </c>
      <c r="AE764" s="85" t="e">
        <f t="shared" si="515"/>
        <v>#N/A</v>
      </c>
      <c r="AF764" s="85" t="e">
        <f t="shared" si="516"/>
        <v>#N/A</v>
      </c>
      <c r="AG764" s="85" t="e">
        <f t="shared" si="517"/>
        <v>#N/A</v>
      </c>
      <c r="AH764" s="85" t="e">
        <f t="shared" si="518"/>
        <v>#N/A</v>
      </c>
      <c r="AI764" s="85" t="e">
        <f t="shared" si="519"/>
        <v>#N/A</v>
      </c>
      <c r="AJ764" s="85" t="e">
        <f t="shared" si="520"/>
        <v>#N/A</v>
      </c>
      <c r="AK764" s="85" t="e">
        <f t="shared" si="531"/>
        <v>#VALUE!</v>
      </c>
      <c r="AL764" s="85" t="e">
        <f t="shared" si="532"/>
        <v>#VALUE!</v>
      </c>
      <c r="AM764" s="85" t="e">
        <f t="shared" si="533"/>
        <v>#VALUE!</v>
      </c>
      <c r="AN764" s="85" t="e">
        <f t="shared" si="534"/>
        <v>#N/A</v>
      </c>
      <c r="AO764" s="85" t="e">
        <f t="shared" si="521"/>
        <v>#N/A</v>
      </c>
      <c r="AP764" s="85" t="e">
        <f t="shared" si="522"/>
        <v>#N/A</v>
      </c>
      <c r="AQ764" s="85" t="e">
        <f t="shared" si="523"/>
        <v>#N/A</v>
      </c>
      <c r="AR764" s="85" t="e">
        <f t="shared" si="524"/>
        <v>#N/A</v>
      </c>
      <c r="AS764" s="85" t="e">
        <f t="shared" si="525"/>
        <v>#N/A</v>
      </c>
      <c r="AT764" s="85" t="e">
        <f t="shared" si="526"/>
        <v>#N/A</v>
      </c>
      <c r="AU764" s="85" t="e">
        <f t="shared" si="535"/>
        <v>#VALUE!</v>
      </c>
      <c r="AV764" s="85" t="e">
        <f t="shared" si="536"/>
        <v>#VALUE!</v>
      </c>
      <c r="AW764" s="85" t="e">
        <f t="shared" si="537"/>
        <v>#VALUE!</v>
      </c>
      <c r="AX764" s="25" t="e">
        <f t="shared" si="538"/>
        <v>#VALUE!</v>
      </c>
      <c r="AY764" s="25">
        <f t="shared" si="499"/>
        <v>1.0169999999999999</v>
      </c>
      <c r="AZ764" s="55" t="e">
        <f t="shared" si="539"/>
        <v>#DIV/0!</v>
      </c>
    </row>
    <row r="765" spans="3:52">
      <c r="C765" s="4"/>
      <c r="D765" s="4"/>
      <c r="E765" s="4"/>
      <c r="F765" s="4"/>
      <c r="G765" s="55">
        <f t="shared" si="500"/>
        <v>-1.1208741258741391E-2</v>
      </c>
      <c r="H765" s="26"/>
      <c r="I765" s="25">
        <f>'Randament Mammo'!$I$18-4.5</f>
        <v>61.5</v>
      </c>
      <c r="J765" s="26"/>
      <c r="K765" s="25">
        <f t="shared" si="527"/>
        <v>0</v>
      </c>
      <c r="L765" s="25" t="e">
        <f>VLOOKUP(E765,'Tabele aux MGD'!B755:F765,IF(_CTF="Mo/Mo",2,IF(_CTF="Mo/Rh",3,IF(_CTF="Rh/Rh",4,5))),0)</f>
        <v>#N/A</v>
      </c>
      <c r="M765" s="25" t="e">
        <f t="shared" si="501"/>
        <v>#N/A</v>
      </c>
      <c r="N765" s="25" t="e">
        <f t="shared" si="502"/>
        <v>#N/A</v>
      </c>
      <c r="O765" s="25" t="e">
        <f t="shared" si="503"/>
        <v>#N/A</v>
      </c>
      <c r="P765" s="25" t="e">
        <f t="shared" si="504"/>
        <v>#N/A</v>
      </c>
      <c r="Q765" s="25" t="e">
        <f t="shared" si="505"/>
        <v>#N/A</v>
      </c>
      <c r="R765" s="25" t="e">
        <f t="shared" si="506"/>
        <v>#N/A</v>
      </c>
      <c r="S765" s="25" t="e">
        <f t="shared" si="507"/>
        <v>#N/A</v>
      </c>
      <c r="T765" s="25" t="e">
        <f t="shared" si="508"/>
        <v>#N/A</v>
      </c>
      <c r="U765" s="25" t="e">
        <f t="shared" si="528"/>
        <v>#VALUE!</v>
      </c>
      <c r="V765" s="25" t="e">
        <f t="shared" si="529"/>
        <v>#VALUE!</v>
      </c>
      <c r="W765" s="25" t="e">
        <f t="shared" si="530"/>
        <v>#VALUE!</v>
      </c>
      <c r="X765" s="26"/>
      <c r="Y765" s="85" t="e">
        <f t="shared" si="509"/>
        <v>#N/A</v>
      </c>
      <c r="Z765" s="85" t="e">
        <f t="shared" si="510"/>
        <v>#N/A</v>
      </c>
      <c r="AA765" s="85" t="e">
        <f t="shared" si="511"/>
        <v>#N/A</v>
      </c>
      <c r="AB765" s="85" t="e">
        <f t="shared" si="512"/>
        <v>#N/A</v>
      </c>
      <c r="AC765" s="85" t="e">
        <f t="shared" si="513"/>
        <v>#N/A</v>
      </c>
      <c r="AD765" s="85" t="e">
        <f t="shared" si="514"/>
        <v>#N/A</v>
      </c>
      <c r="AE765" s="85" t="e">
        <f t="shared" si="515"/>
        <v>#N/A</v>
      </c>
      <c r="AF765" s="85" t="e">
        <f t="shared" si="516"/>
        <v>#N/A</v>
      </c>
      <c r="AG765" s="85" t="e">
        <f t="shared" si="517"/>
        <v>#N/A</v>
      </c>
      <c r="AH765" s="85" t="e">
        <f t="shared" si="518"/>
        <v>#N/A</v>
      </c>
      <c r="AI765" s="85" t="e">
        <f t="shared" si="519"/>
        <v>#N/A</v>
      </c>
      <c r="AJ765" s="85" t="e">
        <f t="shared" si="520"/>
        <v>#N/A</v>
      </c>
      <c r="AK765" s="85" t="e">
        <f t="shared" si="531"/>
        <v>#VALUE!</v>
      </c>
      <c r="AL765" s="85" t="e">
        <f t="shared" si="532"/>
        <v>#VALUE!</v>
      </c>
      <c r="AM765" s="85" t="e">
        <f t="shared" si="533"/>
        <v>#VALUE!</v>
      </c>
      <c r="AN765" s="85" t="e">
        <f t="shared" si="534"/>
        <v>#N/A</v>
      </c>
      <c r="AO765" s="85" t="e">
        <f t="shared" si="521"/>
        <v>#N/A</v>
      </c>
      <c r="AP765" s="85" t="e">
        <f t="shared" si="522"/>
        <v>#N/A</v>
      </c>
      <c r="AQ765" s="85" t="e">
        <f t="shared" si="523"/>
        <v>#N/A</v>
      </c>
      <c r="AR765" s="85" t="e">
        <f t="shared" si="524"/>
        <v>#N/A</v>
      </c>
      <c r="AS765" s="85" t="e">
        <f t="shared" si="525"/>
        <v>#N/A</v>
      </c>
      <c r="AT765" s="85" t="e">
        <f t="shared" si="526"/>
        <v>#N/A</v>
      </c>
      <c r="AU765" s="85" t="e">
        <f t="shared" si="535"/>
        <v>#VALUE!</v>
      </c>
      <c r="AV765" s="85" t="e">
        <f t="shared" si="536"/>
        <v>#VALUE!</v>
      </c>
      <c r="AW765" s="85" t="e">
        <f t="shared" si="537"/>
        <v>#VALUE!</v>
      </c>
      <c r="AX765" s="25" t="e">
        <f t="shared" si="538"/>
        <v>#VALUE!</v>
      </c>
      <c r="AY765" s="25">
        <f t="shared" si="499"/>
        <v>1.0169999999999999</v>
      </c>
      <c r="AZ765" s="55" t="e">
        <f t="shared" si="539"/>
        <v>#DIV/0!</v>
      </c>
    </row>
    <row r="766" spans="3:52">
      <c r="C766" s="4"/>
      <c r="D766" s="4"/>
      <c r="E766" s="4"/>
      <c r="F766" s="4"/>
      <c r="G766" s="55">
        <f t="shared" si="500"/>
        <v>-1.1208741258741391E-2</v>
      </c>
      <c r="H766" s="26"/>
      <c r="I766" s="25">
        <f>'Randament Mammo'!$I$18-4.5</f>
        <v>61.5</v>
      </c>
      <c r="J766" s="26"/>
      <c r="K766" s="25">
        <f t="shared" si="527"/>
        <v>0</v>
      </c>
      <c r="L766" s="25" t="e">
        <f>VLOOKUP(E766,'Tabele aux MGD'!B756:F766,IF(_CTF="Mo/Mo",2,IF(_CTF="Mo/Rh",3,IF(_CTF="Rh/Rh",4,5))),0)</f>
        <v>#N/A</v>
      </c>
      <c r="M766" s="25" t="e">
        <f t="shared" si="501"/>
        <v>#N/A</v>
      </c>
      <c r="N766" s="25" t="e">
        <f t="shared" si="502"/>
        <v>#N/A</v>
      </c>
      <c r="O766" s="25" t="e">
        <f t="shared" si="503"/>
        <v>#N/A</v>
      </c>
      <c r="P766" s="25" t="e">
        <f t="shared" si="504"/>
        <v>#N/A</v>
      </c>
      <c r="Q766" s="25" t="e">
        <f t="shared" si="505"/>
        <v>#N/A</v>
      </c>
      <c r="R766" s="25" t="e">
        <f t="shared" si="506"/>
        <v>#N/A</v>
      </c>
      <c r="S766" s="25" t="e">
        <f t="shared" si="507"/>
        <v>#N/A</v>
      </c>
      <c r="T766" s="25" t="e">
        <f t="shared" si="508"/>
        <v>#N/A</v>
      </c>
      <c r="U766" s="25" t="e">
        <f t="shared" si="528"/>
        <v>#VALUE!</v>
      </c>
      <c r="V766" s="25" t="e">
        <f t="shared" si="529"/>
        <v>#VALUE!</v>
      </c>
      <c r="W766" s="25" t="e">
        <f t="shared" si="530"/>
        <v>#VALUE!</v>
      </c>
      <c r="X766" s="26"/>
      <c r="Y766" s="85" t="e">
        <f t="shared" si="509"/>
        <v>#N/A</v>
      </c>
      <c r="Z766" s="85" t="e">
        <f t="shared" si="510"/>
        <v>#N/A</v>
      </c>
      <c r="AA766" s="85" t="e">
        <f t="shared" si="511"/>
        <v>#N/A</v>
      </c>
      <c r="AB766" s="85" t="e">
        <f t="shared" si="512"/>
        <v>#N/A</v>
      </c>
      <c r="AC766" s="85" t="e">
        <f t="shared" si="513"/>
        <v>#N/A</v>
      </c>
      <c r="AD766" s="85" t="e">
        <f t="shared" si="514"/>
        <v>#N/A</v>
      </c>
      <c r="AE766" s="85" t="e">
        <f t="shared" si="515"/>
        <v>#N/A</v>
      </c>
      <c r="AF766" s="85" t="e">
        <f t="shared" si="516"/>
        <v>#N/A</v>
      </c>
      <c r="AG766" s="85" t="e">
        <f t="shared" si="517"/>
        <v>#N/A</v>
      </c>
      <c r="AH766" s="85" t="e">
        <f t="shared" si="518"/>
        <v>#N/A</v>
      </c>
      <c r="AI766" s="85" t="e">
        <f t="shared" si="519"/>
        <v>#N/A</v>
      </c>
      <c r="AJ766" s="85" t="e">
        <f t="shared" si="520"/>
        <v>#N/A</v>
      </c>
      <c r="AK766" s="85" t="e">
        <f t="shared" si="531"/>
        <v>#VALUE!</v>
      </c>
      <c r="AL766" s="85" t="e">
        <f t="shared" si="532"/>
        <v>#VALUE!</v>
      </c>
      <c r="AM766" s="85" t="e">
        <f t="shared" si="533"/>
        <v>#VALUE!</v>
      </c>
      <c r="AN766" s="85" t="e">
        <f t="shared" si="534"/>
        <v>#N/A</v>
      </c>
      <c r="AO766" s="85" t="e">
        <f t="shared" si="521"/>
        <v>#N/A</v>
      </c>
      <c r="AP766" s="85" t="e">
        <f t="shared" si="522"/>
        <v>#N/A</v>
      </c>
      <c r="AQ766" s="85" t="e">
        <f t="shared" si="523"/>
        <v>#N/A</v>
      </c>
      <c r="AR766" s="85" t="e">
        <f t="shared" si="524"/>
        <v>#N/A</v>
      </c>
      <c r="AS766" s="85" t="e">
        <f t="shared" si="525"/>
        <v>#N/A</v>
      </c>
      <c r="AT766" s="85" t="e">
        <f t="shared" si="526"/>
        <v>#N/A</v>
      </c>
      <c r="AU766" s="85" t="e">
        <f t="shared" si="535"/>
        <v>#VALUE!</v>
      </c>
      <c r="AV766" s="85" t="e">
        <f t="shared" si="536"/>
        <v>#VALUE!</v>
      </c>
      <c r="AW766" s="85" t="e">
        <f t="shared" si="537"/>
        <v>#VALUE!</v>
      </c>
      <c r="AX766" s="25" t="e">
        <f t="shared" si="538"/>
        <v>#VALUE!</v>
      </c>
      <c r="AY766" s="25">
        <f t="shared" si="499"/>
        <v>1.0169999999999999</v>
      </c>
      <c r="AZ766" s="55" t="e">
        <f t="shared" si="539"/>
        <v>#DIV/0!</v>
      </c>
    </row>
    <row r="767" spans="3:52">
      <c r="C767" s="4"/>
      <c r="D767" s="4"/>
      <c r="E767" s="4"/>
      <c r="F767" s="4"/>
      <c r="G767" s="55">
        <f t="shared" si="500"/>
        <v>-1.1208741258741391E-2</v>
      </c>
      <c r="H767" s="26"/>
      <c r="I767" s="25">
        <f>'Randament Mammo'!$I$18-4.5</f>
        <v>61.5</v>
      </c>
      <c r="J767" s="26"/>
      <c r="K767" s="25">
        <f t="shared" si="527"/>
        <v>0</v>
      </c>
      <c r="L767" s="25" t="e">
        <f>VLOOKUP(E767,'Tabele aux MGD'!B757:F767,IF(_CTF="Mo/Mo",2,IF(_CTF="Mo/Rh",3,IF(_CTF="Rh/Rh",4,5))),0)</f>
        <v>#N/A</v>
      </c>
      <c r="M767" s="25" t="e">
        <f t="shared" si="501"/>
        <v>#N/A</v>
      </c>
      <c r="N767" s="25" t="e">
        <f t="shared" si="502"/>
        <v>#N/A</v>
      </c>
      <c r="O767" s="25" t="e">
        <f t="shared" si="503"/>
        <v>#N/A</v>
      </c>
      <c r="P767" s="25" t="e">
        <f t="shared" si="504"/>
        <v>#N/A</v>
      </c>
      <c r="Q767" s="25" t="e">
        <f t="shared" si="505"/>
        <v>#N/A</v>
      </c>
      <c r="R767" s="25" t="e">
        <f t="shared" si="506"/>
        <v>#N/A</v>
      </c>
      <c r="S767" s="25" t="e">
        <f t="shared" si="507"/>
        <v>#N/A</v>
      </c>
      <c r="T767" s="25" t="e">
        <f t="shared" si="508"/>
        <v>#N/A</v>
      </c>
      <c r="U767" s="25" t="e">
        <f t="shared" si="528"/>
        <v>#VALUE!</v>
      </c>
      <c r="V767" s="25" t="e">
        <f t="shared" si="529"/>
        <v>#VALUE!</v>
      </c>
      <c r="W767" s="25" t="e">
        <f t="shared" si="530"/>
        <v>#VALUE!</v>
      </c>
      <c r="X767" s="26"/>
      <c r="Y767" s="85" t="e">
        <f t="shared" si="509"/>
        <v>#N/A</v>
      </c>
      <c r="Z767" s="85" t="e">
        <f t="shared" si="510"/>
        <v>#N/A</v>
      </c>
      <c r="AA767" s="85" t="e">
        <f t="shared" si="511"/>
        <v>#N/A</v>
      </c>
      <c r="AB767" s="85" t="e">
        <f t="shared" si="512"/>
        <v>#N/A</v>
      </c>
      <c r="AC767" s="85" t="e">
        <f t="shared" si="513"/>
        <v>#N/A</v>
      </c>
      <c r="AD767" s="85" t="e">
        <f t="shared" si="514"/>
        <v>#N/A</v>
      </c>
      <c r="AE767" s="85" t="e">
        <f t="shared" si="515"/>
        <v>#N/A</v>
      </c>
      <c r="AF767" s="85" t="e">
        <f t="shared" si="516"/>
        <v>#N/A</v>
      </c>
      <c r="AG767" s="85" t="e">
        <f t="shared" si="517"/>
        <v>#N/A</v>
      </c>
      <c r="AH767" s="85" t="e">
        <f t="shared" si="518"/>
        <v>#N/A</v>
      </c>
      <c r="AI767" s="85" t="e">
        <f t="shared" si="519"/>
        <v>#N/A</v>
      </c>
      <c r="AJ767" s="85" t="e">
        <f t="shared" si="520"/>
        <v>#N/A</v>
      </c>
      <c r="AK767" s="85" t="e">
        <f t="shared" si="531"/>
        <v>#VALUE!</v>
      </c>
      <c r="AL767" s="85" t="e">
        <f t="shared" si="532"/>
        <v>#VALUE!</v>
      </c>
      <c r="AM767" s="85" t="e">
        <f t="shared" si="533"/>
        <v>#VALUE!</v>
      </c>
      <c r="AN767" s="85" t="e">
        <f t="shared" si="534"/>
        <v>#N/A</v>
      </c>
      <c r="AO767" s="85" t="e">
        <f t="shared" si="521"/>
        <v>#N/A</v>
      </c>
      <c r="AP767" s="85" t="e">
        <f t="shared" si="522"/>
        <v>#N/A</v>
      </c>
      <c r="AQ767" s="85" t="e">
        <f t="shared" si="523"/>
        <v>#N/A</v>
      </c>
      <c r="AR767" s="85" t="e">
        <f t="shared" si="524"/>
        <v>#N/A</v>
      </c>
      <c r="AS767" s="85" t="e">
        <f t="shared" si="525"/>
        <v>#N/A</v>
      </c>
      <c r="AT767" s="85" t="e">
        <f t="shared" si="526"/>
        <v>#N/A</v>
      </c>
      <c r="AU767" s="85" t="e">
        <f t="shared" si="535"/>
        <v>#VALUE!</v>
      </c>
      <c r="AV767" s="85" t="e">
        <f t="shared" si="536"/>
        <v>#VALUE!</v>
      </c>
      <c r="AW767" s="85" t="e">
        <f t="shared" si="537"/>
        <v>#VALUE!</v>
      </c>
      <c r="AX767" s="25" t="e">
        <f t="shared" si="538"/>
        <v>#VALUE!</v>
      </c>
      <c r="AY767" s="25">
        <f t="shared" si="499"/>
        <v>1.0169999999999999</v>
      </c>
      <c r="AZ767" s="55" t="e">
        <f t="shared" si="539"/>
        <v>#DIV/0!</v>
      </c>
    </row>
    <row r="768" spans="3:52">
      <c r="C768" s="4"/>
      <c r="D768" s="4"/>
      <c r="E768" s="4"/>
      <c r="F768" s="4"/>
      <c r="G768" s="55">
        <f t="shared" si="500"/>
        <v>-1.1208741258741391E-2</v>
      </c>
      <c r="H768" s="26"/>
      <c r="I768" s="25">
        <f>'Randament Mammo'!$I$18-4.5</f>
        <v>61.5</v>
      </c>
      <c r="J768" s="26"/>
      <c r="K768" s="25">
        <f t="shared" si="527"/>
        <v>0</v>
      </c>
      <c r="L768" s="25" t="e">
        <f>VLOOKUP(E768,'Tabele aux MGD'!B758:F768,IF(_CTF="Mo/Mo",2,IF(_CTF="Mo/Rh",3,IF(_CTF="Rh/Rh",4,5))),0)</f>
        <v>#N/A</v>
      </c>
      <c r="M768" s="25" t="e">
        <f t="shared" si="501"/>
        <v>#N/A</v>
      </c>
      <c r="N768" s="25" t="e">
        <f t="shared" si="502"/>
        <v>#N/A</v>
      </c>
      <c r="O768" s="25" t="e">
        <f t="shared" si="503"/>
        <v>#N/A</v>
      </c>
      <c r="P768" s="25" t="e">
        <f t="shared" si="504"/>
        <v>#N/A</v>
      </c>
      <c r="Q768" s="25" t="e">
        <f t="shared" si="505"/>
        <v>#N/A</v>
      </c>
      <c r="R768" s="25" t="e">
        <f t="shared" si="506"/>
        <v>#N/A</v>
      </c>
      <c r="S768" s="25" t="e">
        <f t="shared" si="507"/>
        <v>#N/A</v>
      </c>
      <c r="T768" s="25" t="e">
        <f t="shared" si="508"/>
        <v>#N/A</v>
      </c>
      <c r="U768" s="25" t="e">
        <f t="shared" si="528"/>
        <v>#VALUE!</v>
      </c>
      <c r="V768" s="25" t="e">
        <f t="shared" si="529"/>
        <v>#VALUE!</v>
      </c>
      <c r="W768" s="25" t="e">
        <f t="shared" si="530"/>
        <v>#VALUE!</v>
      </c>
      <c r="X768" s="26"/>
      <c r="Y768" s="85" t="e">
        <f t="shared" si="509"/>
        <v>#N/A</v>
      </c>
      <c r="Z768" s="85" t="e">
        <f t="shared" si="510"/>
        <v>#N/A</v>
      </c>
      <c r="AA768" s="85" t="e">
        <f t="shared" si="511"/>
        <v>#N/A</v>
      </c>
      <c r="AB768" s="85" t="e">
        <f t="shared" si="512"/>
        <v>#N/A</v>
      </c>
      <c r="AC768" s="85" t="e">
        <f t="shared" si="513"/>
        <v>#N/A</v>
      </c>
      <c r="AD768" s="85" t="e">
        <f t="shared" si="514"/>
        <v>#N/A</v>
      </c>
      <c r="AE768" s="85" t="e">
        <f t="shared" si="515"/>
        <v>#N/A</v>
      </c>
      <c r="AF768" s="85" t="e">
        <f t="shared" si="516"/>
        <v>#N/A</v>
      </c>
      <c r="AG768" s="85" t="e">
        <f t="shared" si="517"/>
        <v>#N/A</v>
      </c>
      <c r="AH768" s="85" t="e">
        <f t="shared" si="518"/>
        <v>#N/A</v>
      </c>
      <c r="AI768" s="85" t="e">
        <f t="shared" si="519"/>
        <v>#N/A</v>
      </c>
      <c r="AJ768" s="85" t="e">
        <f t="shared" si="520"/>
        <v>#N/A</v>
      </c>
      <c r="AK768" s="85" t="e">
        <f t="shared" si="531"/>
        <v>#VALUE!</v>
      </c>
      <c r="AL768" s="85" t="e">
        <f t="shared" si="532"/>
        <v>#VALUE!</v>
      </c>
      <c r="AM768" s="85" t="e">
        <f t="shared" si="533"/>
        <v>#VALUE!</v>
      </c>
      <c r="AN768" s="85" t="e">
        <f t="shared" si="534"/>
        <v>#N/A</v>
      </c>
      <c r="AO768" s="85" t="e">
        <f t="shared" si="521"/>
        <v>#N/A</v>
      </c>
      <c r="AP768" s="85" t="e">
        <f t="shared" si="522"/>
        <v>#N/A</v>
      </c>
      <c r="AQ768" s="85" t="e">
        <f t="shared" si="523"/>
        <v>#N/A</v>
      </c>
      <c r="AR768" s="85" t="e">
        <f t="shared" si="524"/>
        <v>#N/A</v>
      </c>
      <c r="AS768" s="85" t="e">
        <f t="shared" si="525"/>
        <v>#N/A</v>
      </c>
      <c r="AT768" s="85" t="e">
        <f t="shared" si="526"/>
        <v>#N/A</v>
      </c>
      <c r="AU768" s="85" t="e">
        <f t="shared" si="535"/>
        <v>#VALUE!</v>
      </c>
      <c r="AV768" s="85" t="e">
        <f t="shared" si="536"/>
        <v>#VALUE!</v>
      </c>
      <c r="AW768" s="85" t="e">
        <f t="shared" si="537"/>
        <v>#VALUE!</v>
      </c>
      <c r="AX768" s="25" t="e">
        <f t="shared" si="538"/>
        <v>#VALUE!</v>
      </c>
      <c r="AY768" s="25">
        <f t="shared" si="499"/>
        <v>1.0169999999999999</v>
      </c>
      <c r="AZ768" s="55" t="e">
        <f t="shared" si="539"/>
        <v>#DIV/0!</v>
      </c>
    </row>
    <row r="769" spans="2:52">
      <c r="C769" s="4"/>
      <c r="D769" s="4"/>
      <c r="E769" s="4"/>
      <c r="F769" s="4"/>
      <c r="G769" s="55">
        <f t="shared" si="500"/>
        <v>-1.1208741258741391E-2</v>
      </c>
      <c r="H769" s="26"/>
      <c r="I769" s="25">
        <f>'Randament Mammo'!$I$18-4.5</f>
        <v>61.5</v>
      </c>
      <c r="J769" s="26"/>
      <c r="K769" s="25">
        <f t="shared" si="527"/>
        <v>0</v>
      </c>
      <c r="L769" s="25" t="e">
        <f>VLOOKUP(E769,'Tabele aux MGD'!B759:F769,IF(_CTF="Mo/Mo",2,IF(_CTF="Mo/Rh",3,IF(_CTF="Rh/Rh",4,5))),0)</f>
        <v>#N/A</v>
      </c>
      <c r="M769" s="25" t="e">
        <f t="shared" si="501"/>
        <v>#N/A</v>
      </c>
      <c r="N769" s="25" t="e">
        <f t="shared" si="502"/>
        <v>#N/A</v>
      </c>
      <c r="O769" s="25" t="e">
        <f t="shared" si="503"/>
        <v>#N/A</v>
      </c>
      <c r="P769" s="25" t="e">
        <f t="shared" si="504"/>
        <v>#N/A</v>
      </c>
      <c r="Q769" s="25" t="e">
        <f t="shared" si="505"/>
        <v>#N/A</v>
      </c>
      <c r="R769" s="25" t="e">
        <f t="shared" si="506"/>
        <v>#N/A</v>
      </c>
      <c r="S769" s="25" t="e">
        <f t="shared" si="507"/>
        <v>#N/A</v>
      </c>
      <c r="T769" s="25" t="e">
        <f t="shared" si="508"/>
        <v>#N/A</v>
      </c>
      <c r="U769" s="25" t="e">
        <f t="shared" si="528"/>
        <v>#VALUE!</v>
      </c>
      <c r="V769" s="25" t="e">
        <f t="shared" si="529"/>
        <v>#VALUE!</v>
      </c>
      <c r="W769" s="25" t="e">
        <f t="shared" si="530"/>
        <v>#VALUE!</v>
      </c>
      <c r="X769" s="26"/>
      <c r="Y769" s="85" t="e">
        <f t="shared" si="509"/>
        <v>#N/A</v>
      </c>
      <c r="Z769" s="85" t="e">
        <f t="shared" si="510"/>
        <v>#N/A</v>
      </c>
      <c r="AA769" s="85" t="e">
        <f t="shared" si="511"/>
        <v>#N/A</v>
      </c>
      <c r="AB769" s="85" t="e">
        <f t="shared" si="512"/>
        <v>#N/A</v>
      </c>
      <c r="AC769" s="85" t="e">
        <f t="shared" si="513"/>
        <v>#N/A</v>
      </c>
      <c r="AD769" s="85" t="e">
        <f t="shared" si="514"/>
        <v>#N/A</v>
      </c>
      <c r="AE769" s="85" t="e">
        <f t="shared" si="515"/>
        <v>#N/A</v>
      </c>
      <c r="AF769" s="85" t="e">
        <f t="shared" si="516"/>
        <v>#N/A</v>
      </c>
      <c r="AG769" s="85" t="e">
        <f t="shared" si="517"/>
        <v>#N/A</v>
      </c>
      <c r="AH769" s="85" t="e">
        <f t="shared" si="518"/>
        <v>#N/A</v>
      </c>
      <c r="AI769" s="85" t="e">
        <f t="shared" si="519"/>
        <v>#N/A</v>
      </c>
      <c r="AJ769" s="85" t="e">
        <f t="shared" si="520"/>
        <v>#N/A</v>
      </c>
      <c r="AK769" s="85" t="e">
        <f t="shared" si="531"/>
        <v>#VALUE!</v>
      </c>
      <c r="AL769" s="85" t="e">
        <f t="shared" si="532"/>
        <v>#VALUE!</v>
      </c>
      <c r="AM769" s="85" t="e">
        <f t="shared" si="533"/>
        <v>#VALUE!</v>
      </c>
      <c r="AN769" s="85" t="e">
        <f t="shared" si="534"/>
        <v>#N/A</v>
      </c>
      <c r="AO769" s="85" t="e">
        <f t="shared" si="521"/>
        <v>#N/A</v>
      </c>
      <c r="AP769" s="85" t="e">
        <f t="shared" si="522"/>
        <v>#N/A</v>
      </c>
      <c r="AQ769" s="85" t="e">
        <f t="shared" si="523"/>
        <v>#N/A</v>
      </c>
      <c r="AR769" s="85" t="e">
        <f t="shared" si="524"/>
        <v>#N/A</v>
      </c>
      <c r="AS769" s="85" t="e">
        <f t="shared" si="525"/>
        <v>#N/A</v>
      </c>
      <c r="AT769" s="85" t="e">
        <f t="shared" si="526"/>
        <v>#N/A</v>
      </c>
      <c r="AU769" s="85" t="e">
        <f t="shared" si="535"/>
        <v>#VALUE!</v>
      </c>
      <c r="AV769" s="85" t="e">
        <f t="shared" si="536"/>
        <v>#VALUE!</v>
      </c>
      <c r="AW769" s="85" t="e">
        <f t="shared" si="537"/>
        <v>#VALUE!</v>
      </c>
      <c r="AX769" s="25" t="e">
        <f t="shared" si="538"/>
        <v>#VALUE!</v>
      </c>
      <c r="AY769" s="25">
        <f t="shared" si="499"/>
        <v>1.0169999999999999</v>
      </c>
      <c r="AZ769" s="55" t="e">
        <f t="shared" si="539"/>
        <v>#DIV/0!</v>
      </c>
    </row>
    <row r="770" spans="2:52">
      <c r="C770" s="4"/>
      <c r="D770" s="4"/>
      <c r="E770" s="4"/>
      <c r="F770" s="4"/>
      <c r="G770" s="55">
        <f t="shared" si="500"/>
        <v>-1.1208741258741391E-2</v>
      </c>
      <c r="H770" s="26"/>
      <c r="I770" s="25">
        <f>'Randament Mammo'!$I$18-4.5</f>
        <v>61.5</v>
      </c>
      <c r="J770" s="26"/>
      <c r="K770" s="25">
        <f t="shared" si="527"/>
        <v>0</v>
      </c>
      <c r="L770" s="25" t="e">
        <f>VLOOKUP(E770,'Tabele aux MGD'!B760:F770,IF(_CTF="Mo/Mo",2,IF(_CTF="Mo/Rh",3,IF(_CTF="Rh/Rh",4,5))),0)</f>
        <v>#N/A</v>
      </c>
      <c r="M770" s="25" t="e">
        <f t="shared" si="501"/>
        <v>#N/A</v>
      </c>
      <c r="N770" s="25" t="e">
        <f t="shared" si="502"/>
        <v>#N/A</v>
      </c>
      <c r="O770" s="25" t="e">
        <f t="shared" si="503"/>
        <v>#N/A</v>
      </c>
      <c r="P770" s="25" t="e">
        <f t="shared" si="504"/>
        <v>#N/A</v>
      </c>
      <c r="Q770" s="25" t="e">
        <f t="shared" si="505"/>
        <v>#N/A</v>
      </c>
      <c r="R770" s="25" t="e">
        <f t="shared" si="506"/>
        <v>#N/A</v>
      </c>
      <c r="S770" s="25" t="e">
        <f t="shared" si="507"/>
        <v>#N/A</v>
      </c>
      <c r="T770" s="25" t="e">
        <f t="shared" si="508"/>
        <v>#N/A</v>
      </c>
      <c r="U770" s="25" t="e">
        <f t="shared" si="528"/>
        <v>#VALUE!</v>
      </c>
      <c r="V770" s="25" t="e">
        <f t="shared" si="529"/>
        <v>#VALUE!</v>
      </c>
      <c r="W770" s="25" t="e">
        <f t="shared" si="530"/>
        <v>#VALUE!</v>
      </c>
      <c r="X770" s="26"/>
      <c r="Y770" s="85" t="e">
        <f t="shared" si="509"/>
        <v>#N/A</v>
      </c>
      <c r="Z770" s="85" t="e">
        <f t="shared" si="510"/>
        <v>#N/A</v>
      </c>
      <c r="AA770" s="85" t="e">
        <f t="shared" si="511"/>
        <v>#N/A</v>
      </c>
      <c r="AB770" s="85" t="e">
        <f t="shared" si="512"/>
        <v>#N/A</v>
      </c>
      <c r="AC770" s="85" t="e">
        <f t="shared" si="513"/>
        <v>#N/A</v>
      </c>
      <c r="AD770" s="85" t="e">
        <f t="shared" si="514"/>
        <v>#N/A</v>
      </c>
      <c r="AE770" s="85" t="e">
        <f t="shared" si="515"/>
        <v>#N/A</v>
      </c>
      <c r="AF770" s="85" t="e">
        <f t="shared" si="516"/>
        <v>#N/A</v>
      </c>
      <c r="AG770" s="85" t="e">
        <f t="shared" si="517"/>
        <v>#N/A</v>
      </c>
      <c r="AH770" s="85" t="e">
        <f t="shared" si="518"/>
        <v>#N/A</v>
      </c>
      <c r="AI770" s="85" t="e">
        <f t="shared" si="519"/>
        <v>#N/A</v>
      </c>
      <c r="AJ770" s="85" t="e">
        <f t="shared" si="520"/>
        <v>#N/A</v>
      </c>
      <c r="AK770" s="85" t="e">
        <f t="shared" si="531"/>
        <v>#VALUE!</v>
      </c>
      <c r="AL770" s="85" t="e">
        <f t="shared" si="532"/>
        <v>#VALUE!</v>
      </c>
      <c r="AM770" s="85" t="e">
        <f t="shared" si="533"/>
        <v>#VALUE!</v>
      </c>
      <c r="AN770" s="85" t="e">
        <f t="shared" si="534"/>
        <v>#N/A</v>
      </c>
      <c r="AO770" s="85" t="e">
        <f t="shared" si="521"/>
        <v>#N/A</v>
      </c>
      <c r="AP770" s="85" t="e">
        <f t="shared" si="522"/>
        <v>#N/A</v>
      </c>
      <c r="AQ770" s="85" t="e">
        <f t="shared" si="523"/>
        <v>#N/A</v>
      </c>
      <c r="AR770" s="85" t="e">
        <f t="shared" si="524"/>
        <v>#N/A</v>
      </c>
      <c r="AS770" s="85" t="e">
        <f t="shared" si="525"/>
        <v>#N/A</v>
      </c>
      <c r="AT770" s="85" t="e">
        <f t="shared" si="526"/>
        <v>#N/A</v>
      </c>
      <c r="AU770" s="85" t="e">
        <f t="shared" si="535"/>
        <v>#VALUE!</v>
      </c>
      <c r="AV770" s="85" t="e">
        <f t="shared" si="536"/>
        <v>#VALUE!</v>
      </c>
      <c r="AW770" s="85" t="e">
        <f t="shared" si="537"/>
        <v>#VALUE!</v>
      </c>
      <c r="AX770" s="25" t="e">
        <f t="shared" si="538"/>
        <v>#VALUE!</v>
      </c>
      <c r="AY770" s="25">
        <f t="shared" si="499"/>
        <v>1.0169999999999999</v>
      </c>
      <c r="AZ770" s="55" t="e">
        <f t="shared" si="539"/>
        <v>#DIV/0!</v>
      </c>
    </row>
    <row r="771" spans="2:52">
      <c r="C771" s="4"/>
      <c r="D771" s="4"/>
      <c r="E771" s="4"/>
      <c r="F771" s="4"/>
      <c r="G771" s="55">
        <f t="shared" si="500"/>
        <v>-1.1208741258741391E-2</v>
      </c>
      <c r="H771" s="26"/>
      <c r="I771" s="25">
        <f>'Randament Mammo'!$I$18-4.5</f>
        <v>61.5</v>
      </c>
      <c r="J771" s="26"/>
      <c r="K771" s="25">
        <f t="shared" si="527"/>
        <v>0</v>
      </c>
      <c r="L771" s="25" t="e">
        <f>VLOOKUP(E771,'Tabele aux MGD'!B761:F771,IF(_CTF="Mo/Mo",2,IF(_CTF="Mo/Rh",3,IF(_CTF="Rh/Rh",4,5))),0)</f>
        <v>#N/A</v>
      </c>
      <c r="M771" s="25" t="e">
        <f t="shared" si="501"/>
        <v>#N/A</v>
      </c>
      <c r="N771" s="25" t="e">
        <f t="shared" si="502"/>
        <v>#N/A</v>
      </c>
      <c r="O771" s="25" t="e">
        <f t="shared" si="503"/>
        <v>#N/A</v>
      </c>
      <c r="P771" s="25" t="e">
        <f t="shared" si="504"/>
        <v>#N/A</v>
      </c>
      <c r="Q771" s="25" t="e">
        <f t="shared" si="505"/>
        <v>#N/A</v>
      </c>
      <c r="R771" s="25" t="e">
        <f t="shared" si="506"/>
        <v>#N/A</v>
      </c>
      <c r="S771" s="25" t="e">
        <f t="shared" si="507"/>
        <v>#N/A</v>
      </c>
      <c r="T771" s="25" t="e">
        <f t="shared" si="508"/>
        <v>#N/A</v>
      </c>
      <c r="U771" s="25" t="e">
        <f t="shared" si="528"/>
        <v>#VALUE!</v>
      </c>
      <c r="V771" s="25" t="e">
        <f t="shared" si="529"/>
        <v>#VALUE!</v>
      </c>
      <c r="W771" s="25" t="e">
        <f t="shared" si="530"/>
        <v>#VALUE!</v>
      </c>
      <c r="X771" s="26"/>
      <c r="Y771" s="85" t="e">
        <f t="shared" si="509"/>
        <v>#N/A</v>
      </c>
      <c r="Z771" s="85" t="e">
        <f t="shared" si="510"/>
        <v>#N/A</v>
      </c>
      <c r="AA771" s="85" t="e">
        <f t="shared" si="511"/>
        <v>#N/A</v>
      </c>
      <c r="AB771" s="85" t="e">
        <f t="shared" si="512"/>
        <v>#N/A</v>
      </c>
      <c r="AC771" s="85" t="e">
        <f t="shared" si="513"/>
        <v>#N/A</v>
      </c>
      <c r="AD771" s="85" t="e">
        <f t="shared" si="514"/>
        <v>#N/A</v>
      </c>
      <c r="AE771" s="85" t="e">
        <f t="shared" si="515"/>
        <v>#N/A</v>
      </c>
      <c r="AF771" s="85" t="e">
        <f t="shared" si="516"/>
        <v>#N/A</v>
      </c>
      <c r="AG771" s="85" t="e">
        <f t="shared" si="517"/>
        <v>#N/A</v>
      </c>
      <c r="AH771" s="85" t="e">
        <f t="shared" si="518"/>
        <v>#N/A</v>
      </c>
      <c r="AI771" s="85" t="e">
        <f t="shared" si="519"/>
        <v>#N/A</v>
      </c>
      <c r="AJ771" s="85" t="e">
        <f t="shared" si="520"/>
        <v>#N/A</v>
      </c>
      <c r="AK771" s="85" t="e">
        <f t="shared" si="531"/>
        <v>#VALUE!</v>
      </c>
      <c r="AL771" s="85" t="e">
        <f t="shared" si="532"/>
        <v>#VALUE!</v>
      </c>
      <c r="AM771" s="85" t="e">
        <f t="shared" si="533"/>
        <v>#VALUE!</v>
      </c>
      <c r="AN771" s="85" t="e">
        <f t="shared" si="534"/>
        <v>#N/A</v>
      </c>
      <c r="AO771" s="85" t="e">
        <f t="shared" si="521"/>
        <v>#N/A</v>
      </c>
      <c r="AP771" s="85" t="e">
        <f t="shared" si="522"/>
        <v>#N/A</v>
      </c>
      <c r="AQ771" s="85" t="e">
        <f t="shared" si="523"/>
        <v>#N/A</v>
      </c>
      <c r="AR771" s="85" t="e">
        <f t="shared" si="524"/>
        <v>#N/A</v>
      </c>
      <c r="AS771" s="85" t="e">
        <f t="shared" si="525"/>
        <v>#N/A</v>
      </c>
      <c r="AT771" s="85" t="e">
        <f t="shared" si="526"/>
        <v>#N/A</v>
      </c>
      <c r="AU771" s="85" t="e">
        <f t="shared" si="535"/>
        <v>#VALUE!</v>
      </c>
      <c r="AV771" s="85" t="e">
        <f t="shared" si="536"/>
        <v>#VALUE!</v>
      </c>
      <c r="AW771" s="85" t="e">
        <f t="shared" si="537"/>
        <v>#VALUE!</v>
      </c>
      <c r="AX771" s="25" t="e">
        <f t="shared" si="538"/>
        <v>#VALUE!</v>
      </c>
      <c r="AY771" s="25">
        <f t="shared" si="499"/>
        <v>1.0169999999999999</v>
      </c>
      <c r="AZ771" s="55" t="e">
        <f t="shared" si="539"/>
        <v>#DIV/0!</v>
      </c>
    </row>
    <row r="772" spans="2:52">
      <c r="C772" s="4"/>
      <c r="D772" s="4"/>
      <c r="E772" s="4"/>
      <c r="F772" s="4"/>
      <c r="G772" s="55">
        <f t="shared" si="500"/>
        <v>-1.1208741258741391E-2</v>
      </c>
      <c r="H772" s="26"/>
      <c r="I772" s="25">
        <f>'Randament Mammo'!$I$18-4.5</f>
        <v>61.5</v>
      </c>
      <c r="J772" s="26"/>
      <c r="K772" s="25">
        <f t="shared" si="527"/>
        <v>0</v>
      </c>
      <c r="L772" s="25" t="e">
        <f>VLOOKUP(E772,'Tabele aux MGD'!B762:F772,IF(_CTF="Mo/Mo",2,IF(_CTF="Mo/Rh",3,IF(_CTF="Rh/Rh",4,5))),0)</f>
        <v>#N/A</v>
      </c>
      <c r="M772" s="25" t="e">
        <f t="shared" si="501"/>
        <v>#N/A</v>
      </c>
      <c r="N772" s="25" t="e">
        <f t="shared" si="502"/>
        <v>#N/A</v>
      </c>
      <c r="O772" s="25" t="e">
        <f t="shared" si="503"/>
        <v>#N/A</v>
      </c>
      <c r="P772" s="25" t="e">
        <f t="shared" si="504"/>
        <v>#N/A</v>
      </c>
      <c r="Q772" s="25" t="e">
        <f t="shared" si="505"/>
        <v>#N/A</v>
      </c>
      <c r="R772" s="25" t="e">
        <f t="shared" si="506"/>
        <v>#N/A</v>
      </c>
      <c r="S772" s="25" t="e">
        <f t="shared" si="507"/>
        <v>#N/A</v>
      </c>
      <c r="T772" s="25" t="e">
        <f t="shared" si="508"/>
        <v>#N/A</v>
      </c>
      <c r="U772" s="25" t="e">
        <f t="shared" si="528"/>
        <v>#VALUE!</v>
      </c>
      <c r="V772" s="25" t="e">
        <f t="shared" si="529"/>
        <v>#VALUE!</v>
      </c>
      <c r="W772" s="25" t="e">
        <f t="shared" si="530"/>
        <v>#VALUE!</v>
      </c>
      <c r="X772" s="26"/>
      <c r="Y772" s="85" t="e">
        <f t="shared" si="509"/>
        <v>#N/A</v>
      </c>
      <c r="Z772" s="85" t="e">
        <f t="shared" si="510"/>
        <v>#N/A</v>
      </c>
      <c r="AA772" s="85" t="e">
        <f t="shared" si="511"/>
        <v>#N/A</v>
      </c>
      <c r="AB772" s="85" t="e">
        <f t="shared" si="512"/>
        <v>#N/A</v>
      </c>
      <c r="AC772" s="85" t="e">
        <f t="shared" si="513"/>
        <v>#N/A</v>
      </c>
      <c r="AD772" s="85" t="e">
        <f t="shared" si="514"/>
        <v>#N/A</v>
      </c>
      <c r="AE772" s="85" t="e">
        <f t="shared" si="515"/>
        <v>#N/A</v>
      </c>
      <c r="AF772" s="85" t="e">
        <f t="shared" si="516"/>
        <v>#N/A</v>
      </c>
      <c r="AG772" s="85" t="e">
        <f t="shared" si="517"/>
        <v>#N/A</v>
      </c>
      <c r="AH772" s="85" t="e">
        <f t="shared" si="518"/>
        <v>#N/A</v>
      </c>
      <c r="AI772" s="85" t="e">
        <f t="shared" si="519"/>
        <v>#N/A</v>
      </c>
      <c r="AJ772" s="85" t="e">
        <f t="shared" si="520"/>
        <v>#N/A</v>
      </c>
      <c r="AK772" s="85" t="e">
        <f t="shared" si="531"/>
        <v>#VALUE!</v>
      </c>
      <c r="AL772" s="85" t="e">
        <f t="shared" si="532"/>
        <v>#VALUE!</v>
      </c>
      <c r="AM772" s="85" t="e">
        <f t="shared" si="533"/>
        <v>#VALUE!</v>
      </c>
      <c r="AN772" s="85" t="e">
        <f t="shared" si="534"/>
        <v>#N/A</v>
      </c>
      <c r="AO772" s="85" t="e">
        <f t="shared" si="521"/>
        <v>#N/A</v>
      </c>
      <c r="AP772" s="85" t="e">
        <f t="shared" si="522"/>
        <v>#N/A</v>
      </c>
      <c r="AQ772" s="85" t="e">
        <f t="shared" si="523"/>
        <v>#N/A</v>
      </c>
      <c r="AR772" s="85" t="e">
        <f t="shared" si="524"/>
        <v>#N/A</v>
      </c>
      <c r="AS772" s="85" t="e">
        <f t="shared" si="525"/>
        <v>#N/A</v>
      </c>
      <c r="AT772" s="85" t="e">
        <f t="shared" si="526"/>
        <v>#N/A</v>
      </c>
      <c r="AU772" s="85" t="e">
        <f t="shared" si="535"/>
        <v>#VALUE!</v>
      </c>
      <c r="AV772" s="85" t="e">
        <f t="shared" si="536"/>
        <v>#VALUE!</v>
      </c>
      <c r="AW772" s="85" t="e">
        <f t="shared" si="537"/>
        <v>#VALUE!</v>
      </c>
      <c r="AX772" s="25" t="e">
        <f t="shared" si="538"/>
        <v>#VALUE!</v>
      </c>
      <c r="AY772" s="25">
        <f t="shared" si="499"/>
        <v>1.0169999999999999</v>
      </c>
      <c r="AZ772" s="55" t="e">
        <f t="shared" si="539"/>
        <v>#DIV/0!</v>
      </c>
    </row>
    <row r="773" spans="2:52">
      <c r="C773" s="4"/>
      <c r="D773" s="4"/>
      <c r="E773" s="4"/>
      <c r="F773" s="4"/>
      <c r="G773" s="55">
        <f t="shared" si="500"/>
        <v>-1.1208741258741391E-2</v>
      </c>
      <c r="H773" s="26"/>
      <c r="I773" s="25">
        <f>'Randament Mammo'!$I$18-4.5</f>
        <v>61.5</v>
      </c>
      <c r="J773" s="26"/>
      <c r="K773" s="25">
        <f t="shared" si="527"/>
        <v>0</v>
      </c>
      <c r="L773" s="25" t="e">
        <f>VLOOKUP(E773,'Tabele aux MGD'!B763:F773,IF(_CTF="Mo/Mo",2,IF(_CTF="Mo/Rh",3,IF(_CTF="Rh/Rh",4,5))),0)</f>
        <v>#N/A</v>
      </c>
      <c r="M773" s="25" t="e">
        <f t="shared" si="501"/>
        <v>#N/A</v>
      </c>
      <c r="N773" s="25" t="e">
        <f t="shared" si="502"/>
        <v>#N/A</v>
      </c>
      <c r="O773" s="25" t="e">
        <f t="shared" si="503"/>
        <v>#N/A</v>
      </c>
      <c r="P773" s="25" t="e">
        <f t="shared" si="504"/>
        <v>#N/A</v>
      </c>
      <c r="Q773" s="25" t="e">
        <f t="shared" si="505"/>
        <v>#N/A</v>
      </c>
      <c r="R773" s="25" t="e">
        <f t="shared" si="506"/>
        <v>#N/A</v>
      </c>
      <c r="S773" s="25" t="e">
        <f t="shared" si="507"/>
        <v>#N/A</v>
      </c>
      <c r="T773" s="25" t="e">
        <f t="shared" si="508"/>
        <v>#N/A</v>
      </c>
      <c r="U773" s="25" t="e">
        <f t="shared" si="528"/>
        <v>#VALUE!</v>
      </c>
      <c r="V773" s="25" t="e">
        <f t="shared" si="529"/>
        <v>#VALUE!</v>
      </c>
      <c r="W773" s="25" t="e">
        <f t="shared" si="530"/>
        <v>#VALUE!</v>
      </c>
      <c r="X773" s="26"/>
      <c r="Y773" s="85" t="e">
        <f t="shared" si="509"/>
        <v>#N/A</v>
      </c>
      <c r="Z773" s="85" t="e">
        <f t="shared" si="510"/>
        <v>#N/A</v>
      </c>
      <c r="AA773" s="85" t="e">
        <f t="shared" si="511"/>
        <v>#N/A</v>
      </c>
      <c r="AB773" s="85" t="e">
        <f t="shared" si="512"/>
        <v>#N/A</v>
      </c>
      <c r="AC773" s="85" t="e">
        <f t="shared" si="513"/>
        <v>#N/A</v>
      </c>
      <c r="AD773" s="85" t="e">
        <f t="shared" si="514"/>
        <v>#N/A</v>
      </c>
      <c r="AE773" s="85" t="e">
        <f t="shared" si="515"/>
        <v>#N/A</v>
      </c>
      <c r="AF773" s="85" t="e">
        <f t="shared" si="516"/>
        <v>#N/A</v>
      </c>
      <c r="AG773" s="85" t="e">
        <f t="shared" si="517"/>
        <v>#N/A</v>
      </c>
      <c r="AH773" s="85" t="e">
        <f t="shared" si="518"/>
        <v>#N/A</v>
      </c>
      <c r="AI773" s="85" t="e">
        <f t="shared" si="519"/>
        <v>#N/A</v>
      </c>
      <c r="AJ773" s="85" t="e">
        <f t="shared" si="520"/>
        <v>#N/A</v>
      </c>
      <c r="AK773" s="85" t="e">
        <f t="shared" si="531"/>
        <v>#VALUE!</v>
      </c>
      <c r="AL773" s="85" t="e">
        <f t="shared" si="532"/>
        <v>#VALUE!</v>
      </c>
      <c r="AM773" s="85" t="e">
        <f t="shared" si="533"/>
        <v>#VALUE!</v>
      </c>
      <c r="AN773" s="85" t="e">
        <f t="shared" si="534"/>
        <v>#N/A</v>
      </c>
      <c r="AO773" s="85" t="e">
        <f t="shared" si="521"/>
        <v>#N/A</v>
      </c>
      <c r="AP773" s="85" t="e">
        <f t="shared" si="522"/>
        <v>#N/A</v>
      </c>
      <c r="AQ773" s="85" t="e">
        <f t="shared" si="523"/>
        <v>#N/A</v>
      </c>
      <c r="AR773" s="85" t="e">
        <f t="shared" si="524"/>
        <v>#N/A</v>
      </c>
      <c r="AS773" s="85" t="e">
        <f t="shared" si="525"/>
        <v>#N/A</v>
      </c>
      <c r="AT773" s="85" t="e">
        <f t="shared" si="526"/>
        <v>#N/A</v>
      </c>
      <c r="AU773" s="85" t="e">
        <f t="shared" si="535"/>
        <v>#VALUE!</v>
      </c>
      <c r="AV773" s="85" t="e">
        <f t="shared" si="536"/>
        <v>#VALUE!</v>
      </c>
      <c r="AW773" s="85" t="e">
        <f t="shared" si="537"/>
        <v>#VALUE!</v>
      </c>
      <c r="AX773" s="25" t="e">
        <f t="shared" si="538"/>
        <v>#VALUE!</v>
      </c>
      <c r="AY773" s="25">
        <f t="shared" si="499"/>
        <v>1.0169999999999999</v>
      </c>
      <c r="AZ773" s="55" t="e">
        <f t="shared" si="539"/>
        <v>#DIV/0!</v>
      </c>
    </row>
    <row r="774" spans="2:52">
      <c r="C774" s="4"/>
      <c r="D774" s="4"/>
      <c r="E774" s="4"/>
      <c r="F774" s="4"/>
      <c r="G774" s="55">
        <f t="shared" si="500"/>
        <v>-1.1208741258741391E-2</v>
      </c>
      <c r="H774" s="26"/>
      <c r="I774" s="25">
        <f>'Randament Mammo'!$I$18-4.5</f>
        <v>61.5</v>
      </c>
      <c r="J774" s="26"/>
      <c r="K774" s="25">
        <f t="shared" si="527"/>
        <v>0</v>
      </c>
      <c r="L774" s="25" t="e">
        <f>VLOOKUP(E774,'Tabele aux MGD'!B764:F774,IF(_CTF="Mo/Mo",2,IF(_CTF="Mo/Rh",3,IF(_CTF="Rh/Rh",4,5))),0)</f>
        <v>#N/A</v>
      </c>
      <c r="M774" s="25" t="e">
        <f t="shared" si="501"/>
        <v>#N/A</v>
      </c>
      <c r="N774" s="25" t="e">
        <f t="shared" si="502"/>
        <v>#N/A</v>
      </c>
      <c r="O774" s="25" t="e">
        <f t="shared" si="503"/>
        <v>#N/A</v>
      </c>
      <c r="P774" s="25" t="e">
        <f t="shared" si="504"/>
        <v>#N/A</v>
      </c>
      <c r="Q774" s="25" t="e">
        <f t="shared" si="505"/>
        <v>#N/A</v>
      </c>
      <c r="R774" s="25" t="e">
        <f t="shared" si="506"/>
        <v>#N/A</v>
      </c>
      <c r="S774" s="25" t="e">
        <f t="shared" si="507"/>
        <v>#N/A</v>
      </c>
      <c r="T774" s="25" t="e">
        <f t="shared" si="508"/>
        <v>#N/A</v>
      </c>
      <c r="U774" s="25" t="e">
        <f t="shared" si="528"/>
        <v>#VALUE!</v>
      </c>
      <c r="V774" s="25" t="e">
        <f t="shared" si="529"/>
        <v>#VALUE!</v>
      </c>
      <c r="W774" s="25" t="e">
        <f t="shared" si="530"/>
        <v>#VALUE!</v>
      </c>
      <c r="X774" s="26"/>
      <c r="Y774" s="85" t="e">
        <f t="shared" si="509"/>
        <v>#N/A</v>
      </c>
      <c r="Z774" s="85" t="e">
        <f t="shared" si="510"/>
        <v>#N/A</v>
      </c>
      <c r="AA774" s="85" t="e">
        <f t="shared" si="511"/>
        <v>#N/A</v>
      </c>
      <c r="AB774" s="85" t="e">
        <f t="shared" si="512"/>
        <v>#N/A</v>
      </c>
      <c r="AC774" s="85" t="e">
        <f t="shared" si="513"/>
        <v>#N/A</v>
      </c>
      <c r="AD774" s="85" t="e">
        <f t="shared" si="514"/>
        <v>#N/A</v>
      </c>
      <c r="AE774" s="85" t="e">
        <f t="shared" si="515"/>
        <v>#N/A</v>
      </c>
      <c r="AF774" s="85" t="e">
        <f t="shared" si="516"/>
        <v>#N/A</v>
      </c>
      <c r="AG774" s="85" t="e">
        <f t="shared" si="517"/>
        <v>#N/A</v>
      </c>
      <c r="AH774" s="85" t="e">
        <f t="shared" si="518"/>
        <v>#N/A</v>
      </c>
      <c r="AI774" s="85" t="e">
        <f t="shared" si="519"/>
        <v>#N/A</v>
      </c>
      <c r="AJ774" s="85" t="e">
        <f t="shared" si="520"/>
        <v>#N/A</v>
      </c>
      <c r="AK774" s="85" t="e">
        <f t="shared" si="531"/>
        <v>#VALUE!</v>
      </c>
      <c r="AL774" s="85" t="e">
        <f t="shared" si="532"/>
        <v>#VALUE!</v>
      </c>
      <c r="AM774" s="85" t="e">
        <f t="shared" si="533"/>
        <v>#VALUE!</v>
      </c>
      <c r="AN774" s="85" t="e">
        <f t="shared" si="534"/>
        <v>#N/A</v>
      </c>
      <c r="AO774" s="85" t="e">
        <f t="shared" si="521"/>
        <v>#N/A</v>
      </c>
      <c r="AP774" s="85" t="e">
        <f t="shared" si="522"/>
        <v>#N/A</v>
      </c>
      <c r="AQ774" s="85" t="e">
        <f t="shared" si="523"/>
        <v>#N/A</v>
      </c>
      <c r="AR774" s="85" t="e">
        <f t="shared" si="524"/>
        <v>#N/A</v>
      </c>
      <c r="AS774" s="85" t="e">
        <f t="shared" si="525"/>
        <v>#N/A</v>
      </c>
      <c r="AT774" s="85" t="e">
        <f t="shared" si="526"/>
        <v>#N/A</v>
      </c>
      <c r="AU774" s="85" t="e">
        <f t="shared" si="535"/>
        <v>#VALUE!</v>
      </c>
      <c r="AV774" s="85" t="e">
        <f t="shared" si="536"/>
        <v>#VALUE!</v>
      </c>
      <c r="AW774" s="85" t="e">
        <f t="shared" si="537"/>
        <v>#VALUE!</v>
      </c>
      <c r="AX774" s="25" t="e">
        <f t="shared" si="538"/>
        <v>#VALUE!</v>
      </c>
      <c r="AY774" s="25">
        <f t="shared" si="499"/>
        <v>1.0169999999999999</v>
      </c>
      <c r="AZ774" s="55" t="e">
        <f t="shared" si="539"/>
        <v>#DIV/0!</v>
      </c>
    </row>
    <row r="775" spans="2:52">
      <c r="C775" s="4"/>
      <c r="D775" s="4"/>
      <c r="E775" s="4"/>
      <c r="F775" s="4"/>
      <c r="G775" s="55">
        <f t="shared" si="500"/>
        <v>-1.1208741258741391E-2</v>
      </c>
      <c r="H775" s="26"/>
      <c r="I775" s="25">
        <f>'Randament Mammo'!$I$18-4.5</f>
        <v>61.5</v>
      </c>
      <c r="J775" s="26"/>
      <c r="K775" s="25">
        <f t="shared" si="527"/>
        <v>0</v>
      </c>
      <c r="L775" s="25" t="e">
        <f>VLOOKUP(E775,'Tabele aux MGD'!B765:F775,IF(_CTF="Mo/Mo",2,IF(_CTF="Mo/Rh",3,IF(_CTF="Rh/Rh",4,5))),0)</f>
        <v>#N/A</v>
      </c>
      <c r="M775" s="25" t="e">
        <f t="shared" si="501"/>
        <v>#N/A</v>
      </c>
      <c r="N775" s="25" t="e">
        <f t="shared" si="502"/>
        <v>#N/A</v>
      </c>
      <c r="O775" s="25" t="e">
        <f t="shared" si="503"/>
        <v>#N/A</v>
      </c>
      <c r="P775" s="25" t="e">
        <f t="shared" si="504"/>
        <v>#N/A</v>
      </c>
      <c r="Q775" s="25" t="e">
        <f t="shared" si="505"/>
        <v>#N/A</v>
      </c>
      <c r="R775" s="25" t="e">
        <f t="shared" si="506"/>
        <v>#N/A</v>
      </c>
      <c r="S775" s="25" t="e">
        <f t="shared" si="507"/>
        <v>#N/A</v>
      </c>
      <c r="T775" s="25" t="e">
        <f t="shared" si="508"/>
        <v>#N/A</v>
      </c>
      <c r="U775" s="25" t="e">
        <f t="shared" si="528"/>
        <v>#VALUE!</v>
      </c>
      <c r="V775" s="25" t="e">
        <f t="shared" si="529"/>
        <v>#VALUE!</v>
      </c>
      <c r="W775" s="25" t="e">
        <f t="shared" si="530"/>
        <v>#VALUE!</v>
      </c>
      <c r="X775" s="26"/>
      <c r="Y775" s="85" t="e">
        <f t="shared" si="509"/>
        <v>#N/A</v>
      </c>
      <c r="Z775" s="85" t="e">
        <f t="shared" si="510"/>
        <v>#N/A</v>
      </c>
      <c r="AA775" s="85" t="e">
        <f t="shared" si="511"/>
        <v>#N/A</v>
      </c>
      <c r="AB775" s="85" t="e">
        <f t="shared" si="512"/>
        <v>#N/A</v>
      </c>
      <c r="AC775" s="85" t="e">
        <f t="shared" si="513"/>
        <v>#N/A</v>
      </c>
      <c r="AD775" s="85" t="e">
        <f t="shared" si="514"/>
        <v>#N/A</v>
      </c>
      <c r="AE775" s="85" t="e">
        <f t="shared" si="515"/>
        <v>#N/A</v>
      </c>
      <c r="AF775" s="85" t="e">
        <f t="shared" si="516"/>
        <v>#N/A</v>
      </c>
      <c r="AG775" s="85" t="e">
        <f t="shared" si="517"/>
        <v>#N/A</v>
      </c>
      <c r="AH775" s="85" t="e">
        <f t="shared" si="518"/>
        <v>#N/A</v>
      </c>
      <c r="AI775" s="85" t="e">
        <f t="shared" si="519"/>
        <v>#N/A</v>
      </c>
      <c r="AJ775" s="85" t="e">
        <f t="shared" si="520"/>
        <v>#N/A</v>
      </c>
      <c r="AK775" s="85" t="e">
        <f t="shared" si="531"/>
        <v>#VALUE!</v>
      </c>
      <c r="AL775" s="85" t="e">
        <f t="shared" si="532"/>
        <v>#VALUE!</v>
      </c>
      <c r="AM775" s="85" t="e">
        <f t="shared" si="533"/>
        <v>#VALUE!</v>
      </c>
      <c r="AN775" s="85" t="e">
        <f t="shared" si="534"/>
        <v>#N/A</v>
      </c>
      <c r="AO775" s="85" t="e">
        <f t="shared" si="521"/>
        <v>#N/A</v>
      </c>
      <c r="AP775" s="85" t="e">
        <f t="shared" si="522"/>
        <v>#N/A</v>
      </c>
      <c r="AQ775" s="85" t="e">
        <f t="shared" si="523"/>
        <v>#N/A</v>
      </c>
      <c r="AR775" s="85" t="e">
        <f t="shared" si="524"/>
        <v>#N/A</v>
      </c>
      <c r="AS775" s="85" t="e">
        <f t="shared" si="525"/>
        <v>#N/A</v>
      </c>
      <c r="AT775" s="85" t="e">
        <f t="shared" si="526"/>
        <v>#N/A</v>
      </c>
      <c r="AU775" s="85" t="e">
        <f t="shared" si="535"/>
        <v>#VALUE!</v>
      </c>
      <c r="AV775" s="85" t="e">
        <f t="shared" si="536"/>
        <v>#VALUE!</v>
      </c>
      <c r="AW775" s="85" t="e">
        <f t="shared" si="537"/>
        <v>#VALUE!</v>
      </c>
      <c r="AX775" s="25" t="e">
        <f t="shared" si="538"/>
        <v>#VALUE!</v>
      </c>
      <c r="AY775" s="25">
        <f t="shared" si="499"/>
        <v>1.0169999999999999</v>
      </c>
      <c r="AZ775" s="55" t="e">
        <f t="shared" si="539"/>
        <v>#DIV/0!</v>
      </c>
    </row>
    <row r="776" spans="2:52">
      <c r="C776" s="4"/>
      <c r="D776" s="4"/>
      <c r="E776" s="4"/>
      <c r="F776" s="4"/>
      <c r="G776" s="55">
        <f t="shared" si="500"/>
        <v>-1.1208741258741391E-2</v>
      </c>
      <c r="H776" s="26"/>
      <c r="I776" s="25">
        <f>'Randament Mammo'!$I$18-4.5</f>
        <v>61.5</v>
      </c>
      <c r="J776" s="26"/>
      <c r="K776" s="25">
        <f t="shared" si="527"/>
        <v>0</v>
      </c>
      <c r="L776" s="25" t="e">
        <f>VLOOKUP(E776,'Tabele aux MGD'!B766:F776,IF(_CTF="Mo/Mo",2,IF(_CTF="Mo/Rh",3,IF(_CTF="Rh/Rh",4,5))),0)</f>
        <v>#N/A</v>
      </c>
      <c r="M776" s="25" t="e">
        <f t="shared" si="501"/>
        <v>#N/A</v>
      </c>
      <c r="N776" s="25" t="e">
        <f t="shared" si="502"/>
        <v>#N/A</v>
      </c>
      <c r="O776" s="25" t="e">
        <f t="shared" si="503"/>
        <v>#N/A</v>
      </c>
      <c r="P776" s="25" t="e">
        <f t="shared" si="504"/>
        <v>#N/A</v>
      </c>
      <c r="Q776" s="25" t="e">
        <f t="shared" si="505"/>
        <v>#N/A</v>
      </c>
      <c r="R776" s="25" t="e">
        <f t="shared" si="506"/>
        <v>#N/A</v>
      </c>
      <c r="S776" s="25" t="e">
        <f t="shared" si="507"/>
        <v>#N/A</v>
      </c>
      <c r="T776" s="25" t="e">
        <f t="shared" si="508"/>
        <v>#N/A</v>
      </c>
      <c r="U776" s="25" t="e">
        <f t="shared" si="528"/>
        <v>#VALUE!</v>
      </c>
      <c r="V776" s="25" t="e">
        <f t="shared" si="529"/>
        <v>#VALUE!</v>
      </c>
      <c r="W776" s="25" t="e">
        <f t="shared" si="530"/>
        <v>#VALUE!</v>
      </c>
      <c r="X776" s="26"/>
      <c r="Y776" s="85" t="e">
        <f t="shared" si="509"/>
        <v>#N/A</v>
      </c>
      <c r="Z776" s="85" t="e">
        <f t="shared" si="510"/>
        <v>#N/A</v>
      </c>
      <c r="AA776" s="85" t="e">
        <f t="shared" si="511"/>
        <v>#N/A</v>
      </c>
      <c r="AB776" s="85" t="e">
        <f t="shared" si="512"/>
        <v>#N/A</v>
      </c>
      <c r="AC776" s="85" t="e">
        <f t="shared" si="513"/>
        <v>#N/A</v>
      </c>
      <c r="AD776" s="85" t="e">
        <f t="shared" si="514"/>
        <v>#N/A</v>
      </c>
      <c r="AE776" s="85" t="e">
        <f t="shared" si="515"/>
        <v>#N/A</v>
      </c>
      <c r="AF776" s="85" t="e">
        <f t="shared" si="516"/>
        <v>#N/A</v>
      </c>
      <c r="AG776" s="85" t="e">
        <f t="shared" si="517"/>
        <v>#N/A</v>
      </c>
      <c r="AH776" s="85" t="e">
        <f t="shared" si="518"/>
        <v>#N/A</v>
      </c>
      <c r="AI776" s="85" t="e">
        <f t="shared" si="519"/>
        <v>#N/A</v>
      </c>
      <c r="AJ776" s="85" t="e">
        <f t="shared" si="520"/>
        <v>#N/A</v>
      </c>
      <c r="AK776" s="85" t="e">
        <f t="shared" si="531"/>
        <v>#VALUE!</v>
      </c>
      <c r="AL776" s="85" t="e">
        <f t="shared" si="532"/>
        <v>#VALUE!</v>
      </c>
      <c r="AM776" s="85" t="e">
        <f t="shared" si="533"/>
        <v>#VALUE!</v>
      </c>
      <c r="AN776" s="85" t="e">
        <f t="shared" si="534"/>
        <v>#N/A</v>
      </c>
      <c r="AO776" s="85" t="e">
        <f t="shared" si="521"/>
        <v>#N/A</v>
      </c>
      <c r="AP776" s="85" t="e">
        <f t="shared" si="522"/>
        <v>#N/A</v>
      </c>
      <c r="AQ776" s="85" t="e">
        <f t="shared" si="523"/>
        <v>#N/A</v>
      </c>
      <c r="AR776" s="85" t="e">
        <f t="shared" si="524"/>
        <v>#N/A</v>
      </c>
      <c r="AS776" s="85" t="e">
        <f t="shared" si="525"/>
        <v>#N/A</v>
      </c>
      <c r="AT776" s="85" t="e">
        <f t="shared" si="526"/>
        <v>#N/A</v>
      </c>
      <c r="AU776" s="85" t="e">
        <f t="shared" si="535"/>
        <v>#VALUE!</v>
      </c>
      <c r="AV776" s="85" t="e">
        <f t="shared" si="536"/>
        <v>#VALUE!</v>
      </c>
      <c r="AW776" s="85" t="e">
        <f t="shared" si="537"/>
        <v>#VALUE!</v>
      </c>
      <c r="AX776" s="25" t="e">
        <f t="shared" si="538"/>
        <v>#VALUE!</v>
      </c>
      <c r="AY776" s="25">
        <f t="shared" si="499"/>
        <v>1.0169999999999999</v>
      </c>
      <c r="AZ776" s="55" t="e">
        <f t="shared" si="539"/>
        <v>#DIV/0!</v>
      </c>
    </row>
    <row r="777" spans="2:52">
      <c r="C777" s="4"/>
      <c r="D777" s="4"/>
      <c r="E777" s="4"/>
      <c r="F777" s="4"/>
      <c r="G777" s="55">
        <f t="shared" si="500"/>
        <v>-1.1208741258741391E-2</v>
      </c>
      <c r="H777" s="26"/>
      <c r="I777" s="25">
        <f>'Randament Mammo'!$I$18-4.5</f>
        <v>61.5</v>
      </c>
      <c r="J777" s="26"/>
      <c r="K777" s="25">
        <f t="shared" si="527"/>
        <v>0</v>
      </c>
      <c r="L777" s="25" t="e">
        <f>VLOOKUP(E777,'Tabele aux MGD'!B767:F777,IF(_CTF="Mo/Mo",2,IF(_CTF="Mo/Rh",3,IF(_CTF="Rh/Rh",4,5))),0)</f>
        <v>#N/A</v>
      </c>
      <c r="M777" s="25" t="e">
        <f t="shared" si="501"/>
        <v>#N/A</v>
      </c>
      <c r="N777" s="25" t="e">
        <f t="shared" si="502"/>
        <v>#N/A</v>
      </c>
      <c r="O777" s="25" t="e">
        <f t="shared" si="503"/>
        <v>#N/A</v>
      </c>
      <c r="P777" s="25" t="e">
        <f t="shared" si="504"/>
        <v>#N/A</v>
      </c>
      <c r="Q777" s="25" t="e">
        <f t="shared" si="505"/>
        <v>#N/A</v>
      </c>
      <c r="R777" s="25" t="e">
        <f t="shared" si="506"/>
        <v>#N/A</v>
      </c>
      <c r="S777" s="25" t="e">
        <f t="shared" si="507"/>
        <v>#N/A</v>
      </c>
      <c r="T777" s="25" t="e">
        <f t="shared" si="508"/>
        <v>#N/A</v>
      </c>
      <c r="U777" s="25" t="e">
        <f t="shared" si="528"/>
        <v>#VALUE!</v>
      </c>
      <c r="V777" s="25" t="e">
        <f t="shared" si="529"/>
        <v>#VALUE!</v>
      </c>
      <c r="W777" s="25" t="e">
        <f t="shared" si="530"/>
        <v>#VALUE!</v>
      </c>
      <c r="X777" s="26"/>
      <c r="Y777" s="85" t="e">
        <f t="shared" si="509"/>
        <v>#N/A</v>
      </c>
      <c r="Z777" s="85" t="e">
        <f t="shared" si="510"/>
        <v>#N/A</v>
      </c>
      <c r="AA777" s="85" t="e">
        <f t="shared" si="511"/>
        <v>#N/A</v>
      </c>
      <c r="AB777" s="85" t="e">
        <f t="shared" si="512"/>
        <v>#N/A</v>
      </c>
      <c r="AC777" s="85" t="e">
        <f t="shared" si="513"/>
        <v>#N/A</v>
      </c>
      <c r="AD777" s="85" t="e">
        <f t="shared" si="514"/>
        <v>#N/A</v>
      </c>
      <c r="AE777" s="85" t="e">
        <f t="shared" si="515"/>
        <v>#N/A</v>
      </c>
      <c r="AF777" s="85" t="e">
        <f t="shared" si="516"/>
        <v>#N/A</v>
      </c>
      <c r="AG777" s="85" t="e">
        <f t="shared" si="517"/>
        <v>#N/A</v>
      </c>
      <c r="AH777" s="85" t="e">
        <f t="shared" si="518"/>
        <v>#N/A</v>
      </c>
      <c r="AI777" s="85" t="e">
        <f t="shared" si="519"/>
        <v>#N/A</v>
      </c>
      <c r="AJ777" s="85" t="e">
        <f t="shared" si="520"/>
        <v>#N/A</v>
      </c>
      <c r="AK777" s="85" t="e">
        <f t="shared" si="531"/>
        <v>#VALUE!</v>
      </c>
      <c r="AL777" s="85" t="e">
        <f t="shared" si="532"/>
        <v>#VALUE!</v>
      </c>
      <c r="AM777" s="85" t="e">
        <f t="shared" si="533"/>
        <v>#VALUE!</v>
      </c>
      <c r="AN777" s="85" t="e">
        <f t="shared" si="534"/>
        <v>#N/A</v>
      </c>
      <c r="AO777" s="85" t="e">
        <f t="shared" si="521"/>
        <v>#N/A</v>
      </c>
      <c r="AP777" s="85" t="e">
        <f t="shared" si="522"/>
        <v>#N/A</v>
      </c>
      <c r="AQ777" s="85" t="e">
        <f t="shared" si="523"/>
        <v>#N/A</v>
      </c>
      <c r="AR777" s="85" t="e">
        <f t="shared" si="524"/>
        <v>#N/A</v>
      </c>
      <c r="AS777" s="85" t="e">
        <f t="shared" si="525"/>
        <v>#N/A</v>
      </c>
      <c r="AT777" s="85" t="e">
        <f t="shared" si="526"/>
        <v>#N/A</v>
      </c>
      <c r="AU777" s="85" t="e">
        <f t="shared" si="535"/>
        <v>#VALUE!</v>
      </c>
      <c r="AV777" s="85" t="e">
        <f t="shared" si="536"/>
        <v>#VALUE!</v>
      </c>
      <c r="AW777" s="85" t="e">
        <f t="shared" si="537"/>
        <v>#VALUE!</v>
      </c>
      <c r="AX777" s="25" t="e">
        <f t="shared" si="538"/>
        <v>#VALUE!</v>
      </c>
      <c r="AY777" s="25">
        <f t="shared" si="499"/>
        <v>1.0169999999999999</v>
      </c>
      <c r="AZ777" s="55" t="e">
        <f t="shared" si="539"/>
        <v>#DIV/0!</v>
      </c>
    </row>
    <row r="778" spans="2:52">
      <c r="C778" s="4"/>
      <c r="D778" s="4"/>
      <c r="E778" s="4"/>
      <c r="F778" s="4"/>
      <c r="G778" s="55">
        <f t="shared" si="500"/>
        <v>-1.1208741258741391E-2</v>
      </c>
      <c r="H778" s="26"/>
      <c r="I778" s="25">
        <f>'Randament Mammo'!$I$18-4.5</f>
        <v>61.5</v>
      </c>
      <c r="J778" s="26"/>
      <c r="K778" s="25">
        <f t="shared" si="527"/>
        <v>0</v>
      </c>
      <c r="L778" s="25" t="e">
        <f>VLOOKUP(E778,'Tabele aux MGD'!B768:F778,IF(_CTF="Mo/Mo",2,IF(_CTF="Mo/Rh",3,IF(_CTF="Rh/Rh",4,5))),0)</f>
        <v>#N/A</v>
      </c>
      <c r="M778" s="25" t="e">
        <f t="shared" si="501"/>
        <v>#N/A</v>
      </c>
      <c r="N778" s="25" t="e">
        <f t="shared" si="502"/>
        <v>#N/A</v>
      </c>
      <c r="O778" s="25" t="e">
        <f t="shared" si="503"/>
        <v>#N/A</v>
      </c>
      <c r="P778" s="25" t="e">
        <f t="shared" si="504"/>
        <v>#N/A</v>
      </c>
      <c r="Q778" s="25" t="e">
        <f t="shared" si="505"/>
        <v>#N/A</v>
      </c>
      <c r="R778" s="25" t="e">
        <f t="shared" si="506"/>
        <v>#N/A</v>
      </c>
      <c r="S778" s="25" t="e">
        <f t="shared" si="507"/>
        <v>#N/A</v>
      </c>
      <c r="T778" s="25" t="e">
        <f t="shared" si="508"/>
        <v>#N/A</v>
      </c>
      <c r="U778" s="25" t="e">
        <f t="shared" si="528"/>
        <v>#VALUE!</v>
      </c>
      <c r="V778" s="25" t="e">
        <f t="shared" si="529"/>
        <v>#VALUE!</v>
      </c>
      <c r="W778" s="25" t="e">
        <f t="shared" si="530"/>
        <v>#VALUE!</v>
      </c>
      <c r="X778" s="26"/>
      <c r="Y778" s="85" t="e">
        <f t="shared" si="509"/>
        <v>#N/A</v>
      </c>
      <c r="Z778" s="85" t="e">
        <f t="shared" si="510"/>
        <v>#N/A</v>
      </c>
      <c r="AA778" s="85" t="e">
        <f t="shared" si="511"/>
        <v>#N/A</v>
      </c>
      <c r="AB778" s="85" t="e">
        <f t="shared" si="512"/>
        <v>#N/A</v>
      </c>
      <c r="AC778" s="85" t="e">
        <f t="shared" si="513"/>
        <v>#N/A</v>
      </c>
      <c r="AD778" s="85" t="e">
        <f t="shared" si="514"/>
        <v>#N/A</v>
      </c>
      <c r="AE778" s="85" t="e">
        <f t="shared" si="515"/>
        <v>#N/A</v>
      </c>
      <c r="AF778" s="85" t="e">
        <f t="shared" si="516"/>
        <v>#N/A</v>
      </c>
      <c r="AG778" s="85" t="e">
        <f t="shared" si="517"/>
        <v>#N/A</v>
      </c>
      <c r="AH778" s="85" t="e">
        <f t="shared" si="518"/>
        <v>#N/A</v>
      </c>
      <c r="AI778" s="85" t="e">
        <f t="shared" si="519"/>
        <v>#N/A</v>
      </c>
      <c r="AJ778" s="85" t="e">
        <f t="shared" si="520"/>
        <v>#N/A</v>
      </c>
      <c r="AK778" s="85" t="e">
        <f t="shared" si="531"/>
        <v>#VALUE!</v>
      </c>
      <c r="AL778" s="85" t="e">
        <f t="shared" si="532"/>
        <v>#VALUE!</v>
      </c>
      <c r="AM778" s="85" t="e">
        <f t="shared" si="533"/>
        <v>#VALUE!</v>
      </c>
      <c r="AN778" s="85" t="e">
        <f t="shared" si="534"/>
        <v>#N/A</v>
      </c>
      <c r="AO778" s="85" t="e">
        <f t="shared" si="521"/>
        <v>#N/A</v>
      </c>
      <c r="AP778" s="85" t="e">
        <f t="shared" si="522"/>
        <v>#N/A</v>
      </c>
      <c r="AQ778" s="85" t="e">
        <f t="shared" si="523"/>
        <v>#N/A</v>
      </c>
      <c r="AR778" s="85" t="e">
        <f t="shared" si="524"/>
        <v>#N/A</v>
      </c>
      <c r="AS778" s="85" t="e">
        <f t="shared" si="525"/>
        <v>#N/A</v>
      </c>
      <c r="AT778" s="85" t="e">
        <f t="shared" si="526"/>
        <v>#N/A</v>
      </c>
      <c r="AU778" s="85" t="e">
        <f t="shared" si="535"/>
        <v>#VALUE!</v>
      </c>
      <c r="AV778" s="85" t="e">
        <f t="shared" si="536"/>
        <v>#VALUE!</v>
      </c>
      <c r="AW778" s="85" t="e">
        <f t="shared" si="537"/>
        <v>#VALUE!</v>
      </c>
      <c r="AX778" s="25" t="e">
        <f t="shared" si="538"/>
        <v>#VALUE!</v>
      </c>
      <c r="AY778" s="25">
        <f t="shared" si="499"/>
        <v>1.0169999999999999</v>
      </c>
      <c r="AZ778" s="55" t="e">
        <f t="shared" si="539"/>
        <v>#DIV/0!</v>
      </c>
    </row>
    <row r="779" spans="2:52">
      <c r="B779" s="7"/>
      <c r="C779" s="1"/>
      <c r="D779" s="1"/>
    </row>
    <row r="781" spans="2:52">
      <c r="B781" s="28"/>
      <c r="C781" s="7"/>
      <c r="D781" s="7"/>
      <c r="E781" s="3"/>
      <c r="F781" s="3"/>
      <c r="G781" s="3"/>
      <c r="H781" s="3"/>
      <c r="I781" s="3"/>
      <c r="J781" s="3"/>
      <c r="K781" s="2"/>
    </row>
    <row r="783" spans="2:52">
      <c r="B783" s="29"/>
    </row>
    <row r="784" spans="2:52">
      <c r="B784" s="29"/>
    </row>
    <row r="786" spans="2:2">
      <c r="B786" s="30"/>
    </row>
    <row r="787" spans="2:2">
      <c r="B787" s="30"/>
    </row>
  </sheetData>
  <mergeCells count="3">
    <mergeCell ref="C7:D7"/>
    <mergeCell ref="C8:G8"/>
    <mergeCell ref="C9:G9"/>
  </mergeCells>
  <dataValidations count="1">
    <dataValidation type="list" showInputMessage="1" showErrorMessage="1" promptTitle="Combinatia tinta-filtru" prompt="Selectati din lista combinatia utilizata" sqref="E12">
      <formula1>CTF</formula1>
    </dataValidation>
  </dataValidation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B2:P113"/>
  <sheetViews>
    <sheetView topLeftCell="A7" workbookViewId="0">
      <selection activeCell="J35" sqref="J35"/>
    </sheetView>
  </sheetViews>
  <sheetFormatPr defaultRowHeight="12.75"/>
  <sheetData>
    <row r="2" spans="2:6">
      <c r="B2" s="2" t="s">
        <v>40</v>
      </c>
    </row>
    <row r="3" spans="2:6" ht="13.5" thickBot="1"/>
    <row r="4" spans="2:6" ht="13.5" thickBot="1">
      <c r="B4" s="57" t="s">
        <v>0</v>
      </c>
      <c r="C4" s="58" t="s">
        <v>29</v>
      </c>
      <c r="D4" s="58" t="s">
        <v>30</v>
      </c>
      <c r="E4" s="58" t="s">
        <v>31</v>
      </c>
      <c r="F4" s="58" t="s">
        <v>32</v>
      </c>
    </row>
    <row r="5" spans="2:6" ht="13.5" thickBot="1">
      <c r="B5" s="59">
        <v>24</v>
      </c>
      <c r="C5" s="60">
        <v>0.317</v>
      </c>
      <c r="D5" s="60">
        <v>0.38100000000000001</v>
      </c>
      <c r="E5" s="60">
        <v>0.36899999999999999</v>
      </c>
      <c r="F5" s="60">
        <v>0.50700000000000001</v>
      </c>
    </row>
    <row r="6" spans="2:6" ht="13.5" thickBot="1">
      <c r="B6" s="59">
        <v>25</v>
      </c>
      <c r="C6" s="60">
        <v>0.32600000000000001</v>
      </c>
      <c r="D6" s="60">
        <v>0.38900000000000001</v>
      </c>
      <c r="E6" s="60">
        <v>0.38200000000000001</v>
      </c>
      <c r="F6" s="60">
        <v>0.51600000000000001</v>
      </c>
    </row>
    <row r="7" spans="2:6" ht="13.5" thickBot="1">
      <c r="B7" s="59">
        <v>26</v>
      </c>
      <c r="C7" s="60">
        <v>0.33600000000000002</v>
      </c>
      <c r="D7" s="60">
        <v>0.39700000000000002</v>
      </c>
      <c r="E7" s="60">
        <v>0.39400000000000002</v>
      </c>
      <c r="F7" s="60">
        <v>0.52500000000000002</v>
      </c>
    </row>
    <row r="8" spans="2:6" ht="13.5" thickBot="1">
      <c r="B8" s="59">
        <v>27</v>
      </c>
      <c r="C8" s="60">
        <v>0.34499999999999997</v>
      </c>
      <c r="D8" s="60">
        <v>0.40500000000000003</v>
      </c>
      <c r="E8" s="60">
        <v>0.40699999999999997</v>
      </c>
      <c r="F8" s="60">
        <v>0.53400000000000003</v>
      </c>
    </row>
    <row r="9" spans="2:6" ht="13.5" thickBot="1">
      <c r="B9" s="59">
        <v>28</v>
      </c>
      <c r="C9" s="60">
        <v>0.35499999999999998</v>
      </c>
      <c r="D9" s="60">
        <v>0.41299999999999998</v>
      </c>
      <c r="E9" s="60">
        <v>0.41899999999999998</v>
      </c>
      <c r="F9" s="60">
        <v>0.54300000000000004</v>
      </c>
    </row>
    <row r="10" spans="2:6" ht="13.5" thickBot="1">
      <c r="B10" s="59">
        <v>29</v>
      </c>
      <c r="C10" s="60">
        <v>0.36499999999999999</v>
      </c>
      <c r="D10" s="60">
        <v>0.42199999999999999</v>
      </c>
      <c r="E10" s="60">
        <v>0.432</v>
      </c>
      <c r="F10" s="60">
        <v>0.55200000000000005</v>
      </c>
    </row>
    <row r="11" spans="2:6" ht="13.5" thickBot="1">
      <c r="B11" s="59">
        <v>30</v>
      </c>
      <c r="C11" s="60">
        <v>0.374</v>
      </c>
      <c r="D11" s="60">
        <v>0.43</v>
      </c>
      <c r="E11" s="60">
        <v>0.44400000000000001</v>
      </c>
      <c r="F11" s="60">
        <v>0.56100000000000005</v>
      </c>
    </row>
    <row r="12" spans="2:6" ht="13.5" thickBot="1">
      <c r="B12" s="59">
        <v>31</v>
      </c>
      <c r="C12" s="60">
        <v>0.38400000000000001</v>
      </c>
      <c r="D12" s="60">
        <v>0.438</v>
      </c>
      <c r="E12" s="60">
        <v>0.45700000000000002</v>
      </c>
      <c r="F12" s="60">
        <v>0.57099999999999995</v>
      </c>
    </row>
    <row r="13" spans="2:6" ht="13.5" thickBot="1">
      <c r="B13" s="59">
        <v>32</v>
      </c>
      <c r="C13" s="60">
        <v>0.39400000000000002</v>
      </c>
      <c r="D13" s="60">
        <v>0.44600000000000001</v>
      </c>
      <c r="E13" s="60">
        <v>0.46899999999999997</v>
      </c>
      <c r="F13" s="60">
        <v>0.57999999999999996</v>
      </c>
    </row>
    <row r="14" spans="2:6" ht="13.5" thickBot="1">
      <c r="B14" s="59">
        <v>33</v>
      </c>
      <c r="C14" s="60">
        <v>0.40300000000000002</v>
      </c>
      <c r="D14" s="60">
        <v>0.45400000000000001</v>
      </c>
      <c r="E14" s="60">
        <v>0.48199999999999998</v>
      </c>
      <c r="F14" s="60">
        <v>0.58899999999999997</v>
      </c>
    </row>
    <row r="15" spans="2:6" ht="13.5" thickBot="1">
      <c r="B15" s="59">
        <v>34</v>
      </c>
      <c r="C15" s="60">
        <v>0.41299999999999998</v>
      </c>
      <c r="D15" s="60">
        <v>0.46300000000000002</v>
      </c>
      <c r="E15" s="60">
        <v>0.49399999999999999</v>
      </c>
      <c r="F15" s="60">
        <v>0.59799999999999998</v>
      </c>
    </row>
    <row r="17" spans="2:15">
      <c r="B17" s="2" t="s">
        <v>43</v>
      </c>
    </row>
    <row r="18" spans="2:15" ht="13.5" thickBot="1"/>
    <row r="19" spans="2:15" ht="13.5" thickBot="1">
      <c r="B19" s="62" t="s">
        <v>44</v>
      </c>
      <c r="C19" s="109" t="s">
        <v>47</v>
      </c>
      <c r="D19" s="110"/>
      <c r="E19" s="110"/>
      <c r="F19" s="110"/>
      <c r="G19" s="110"/>
      <c r="H19" s="110"/>
      <c r="I19" s="110"/>
      <c r="J19" s="111"/>
      <c r="M19" s="54"/>
      <c r="N19" s="54"/>
      <c r="O19" s="54"/>
    </row>
    <row r="20" spans="2:15" ht="13.5" thickBot="1">
      <c r="B20" s="63" t="s">
        <v>45</v>
      </c>
      <c r="C20" s="64">
        <v>2</v>
      </c>
      <c r="D20" s="65">
        <v>3</v>
      </c>
      <c r="E20" s="65">
        <v>4</v>
      </c>
      <c r="F20" s="65">
        <v>4.5</v>
      </c>
      <c r="G20" s="65">
        <v>5</v>
      </c>
      <c r="H20" s="65">
        <v>6</v>
      </c>
      <c r="I20" s="65">
        <v>7</v>
      </c>
      <c r="J20" s="65">
        <v>8</v>
      </c>
      <c r="M20" s="71">
        <f>INDEX(_Tabel4,1,MATCH(O20,_Tabel4_Col))</f>
        <v>8</v>
      </c>
      <c r="N20" s="54">
        <f>INDEX(_Tabel4,1,IF(MATCH(O20,_Tabel4_Col)=9,9,MATCH(O20,_Tabel4_Col)+1))</f>
        <v>8</v>
      </c>
      <c r="O20" s="73">
        <v>11</v>
      </c>
    </row>
    <row r="21" spans="2:15" ht="13.5" thickBot="1">
      <c r="B21" s="66">
        <v>0.25</v>
      </c>
      <c r="C21" s="67">
        <v>0.33900000000000002</v>
      </c>
      <c r="D21" s="67">
        <v>0.23400000000000001</v>
      </c>
      <c r="E21" s="67">
        <v>0.17399999999999999</v>
      </c>
      <c r="F21" s="67">
        <v>0.155</v>
      </c>
      <c r="G21" s="67">
        <v>0.13700000000000001</v>
      </c>
      <c r="H21" s="67">
        <v>0.112</v>
      </c>
      <c r="I21" s="67">
        <v>9.4E-2</v>
      </c>
      <c r="J21" s="67">
        <v>8.1000000000000003E-2</v>
      </c>
      <c r="L21" s="70">
        <f>INDEX(_Tabel4,MATCH(L23,_Tabel4_Rd),1)</f>
        <v>0.25</v>
      </c>
      <c r="M21" s="70">
        <f>INDEX(_Tabel4,MATCH(L23,_Tabel4_Rd),MATCH(O20,_Tabel4_Col))</f>
        <v>8.1000000000000003E-2</v>
      </c>
      <c r="N21" s="70">
        <f>INDEX(_Tabel4,MATCH(L23,_Tabel4_Rd),IF(MATCH(O20,_Tabel4_Col)=9,9,MATCH(O20,_Tabel4_Col)+1))</f>
        <v>8.1000000000000003E-2</v>
      </c>
      <c r="O21" s="70">
        <f>TREND(M21:N21,M20:N20,O20)</f>
        <v>8.1000000000000003E-2</v>
      </c>
    </row>
    <row r="22" spans="2:15" ht="13.5" thickBot="1">
      <c r="B22" s="68">
        <v>0.3</v>
      </c>
      <c r="C22" s="67">
        <v>0.39</v>
      </c>
      <c r="D22" s="67">
        <v>0.27400000000000002</v>
      </c>
      <c r="E22" s="67">
        <v>0.20699999999999999</v>
      </c>
      <c r="F22" s="67">
        <v>0.183</v>
      </c>
      <c r="G22" s="67">
        <v>0.16400000000000001</v>
      </c>
      <c r="H22" s="67">
        <v>0.13500000000000001</v>
      </c>
      <c r="I22" s="67">
        <v>0.114</v>
      </c>
      <c r="J22" s="67">
        <v>9.8000000000000004E-2</v>
      </c>
      <c r="L22" s="70">
        <f>INDEX(_Tabel4,IF(MATCH(L23,_Tabel4_Rd)=10,10,MATCH(L23,_Tabel4_Rd)+1),1)</f>
        <v>0.3</v>
      </c>
      <c r="M22" s="70">
        <f>INDEX(_Tabel4,IF(MATCH(L23,_Tabel4_Rd)=10,10,MATCH(L23,_Tabel4_Rd)+1),MATCH(O20,_Tabel4_Col))</f>
        <v>9.8000000000000004E-2</v>
      </c>
      <c r="N22" s="70">
        <f>INDEX(_Tabel4,IF(MATCH(L23,_Tabel4_Rd)=10,10,MATCH(L23,_Tabel4_Rd)+1),IF(MATCH(O20,_Tabel4_Col)=9,9,MATCH(O20,_Tabel4_Col)+1))</f>
        <v>9.8000000000000004E-2</v>
      </c>
      <c r="O22" s="70">
        <f>TREND(M22:N22,M20:N20,O20)</f>
        <v>9.8000000000000004E-2</v>
      </c>
    </row>
    <row r="23" spans="2:15" ht="13.5" thickBot="1">
      <c r="B23" s="66">
        <v>0.35</v>
      </c>
      <c r="C23" s="67">
        <v>0.433</v>
      </c>
      <c r="D23" s="67">
        <v>0.309</v>
      </c>
      <c r="E23" s="67">
        <v>0.23499999999999999</v>
      </c>
      <c r="F23" s="67">
        <v>0.20799999999999999</v>
      </c>
      <c r="G23" s="67">
        <v>0.187</v>
      </c>
      <c r="H23" s="67">
        <v>0.154</v>
      </c>
      <c r="I23" s="67">
        <v>0.13</v>
      </c>
      <c r="J23" s="67">
        <v>0.112</v>
      </c>
      <c r="L23" s="50">
        <v>0.25</v>
      </c>
      <c r="M23" s="70"/>
      <c r="N23" s="70"/>
      <c r="O23" s="72">
        <f>TREND(O21:O22,L21:L22,L23)</f>
        <v>8.0999999999999989E-2</v>
      </c>
    </row>
    <row r="24" spans="2:15" ht="13.5" thickBot="1">
      <c r="B24" s="68">
        <v>0.4</v>
      </c>
      <c r="C24" s="67">
        <v>0.47299999999999998</v>
      </c>
      <c r="D24" s="67">
        <v>0.34200000000000003</v>
      </c>
      <c r="E24" s="67">
        <v>0.26100000000000001</v>
      </c>
      <c r="F24" s="67">
        <v>0.23</v>
      </c>
      <c r="G24" s="67">
        <v>0.20899999999999999</v>
      </c>
      <c r="H24" s="67">
        <v>0.17199999999999999</v>
      </c>
      <c r="I24" s="67">
        <v>0.14499999999999999</v>
      </c>
      <c r="J24" s="67">
        <v>0.126</v>
      </c>
    </row>
    <row r="25" spans="2:15" ht="13.5" thickBot="1">
      <c r="B25" s="66">
        <v>0.45</v>
      </c>
      <c r="C25" s="67">
        <v>0.50900000000000001</v>
      </c>
      <c r="D25" s="67">
        <v>0.374</v>
      </c>
      <c r="E25" s="67">
        <v>0.28899999999999998</v>
      </c>
      <c r="F25" s="67">
        <v>0.25800000000000001</v>
      </c>
      <c r="G25" s="67">
        <v>0.23200000000000001</v>
      </c>
      <c r="H25" s="67">
        <v>0.192</v>
      </c>
      <c r="I25" s="67">
        <v>0.16300000000000001</v>
      </c>
      <c r="J25" s="67">
        <v>0.14000000000000001</v>
      </c>
    </row>
    <row r="26" spans="2:15" ht="13.5" thickBot="1">
      <c r="B26" s="68">
        <v>0.5</v>
      </c>
      <c r="C26" s="67">
        <v>0.54300000000000004</v>
      </c>
      <c r="D26" s="67">
        <v>0.40600000000000003</v>
      </c>
      <c r="E26" s="67">
        <v>0.318</v>
      </c>
      <c r="F26" s="67">
        <v>0.28499999999999998</v>
      </c>
      <c r="G26" s="67">
        <v>0.25800000000000001</v>
      </c>
      <c r="H26" s="67">
        <v>0.214</v>
      </c>
      <c r="I26" s="67">
        <v>0.17699999999999999</v>
      </c>
      <c r="J26" s="67">
        <v>0.154</v>
      </c>
    </row>
    <row r="27" spans="2:15" ht="13.5" thickBot="1">
      <c r="B27" s="66">
        <v>0.55000000000000004</v>
      </c>
      <c r="C27" s="67">
        <v>0.57299999999999995</v>
      </c>
      <c r="D27" s="67">
        <v>0.437</v>
      </c>
      <c r="E27" s="67">
        <v>0.34599999999999997</v>
      </c>
      <c r="F27" s="67">
        <v>0.311</v>
      </c>
      <c r="G27" s="67">
        <v>0.28699999999999998</v>
      </c>
      <c r="H27" s="67">
        <v>0.23599999999999999</v>
      </c>
      <c r="I27" s="67">
        <v>0.20200000000000001</v>
      </c>
      <c r="J27" s="67">
        <v>0.17499999999999999</v>
      </c>
    </row>
    <row r="28" spans="2:15" ht="13.5" thickBot="1">
      <c r="B28" s="68">
        <v>0.6</v>
      </c>
      <c r="C28" s="67">
        <v>0.58699999999999997</v>
      </c>
      <c r="D28" s="67">
        <v>0.46600000000000003</v>
      </c>
      <c r="E28" s="67">
        <v>0.374</v>
      </c>
      <c r="F28" s="67">
        <v>0.33900000000000002</v>
      </c>
      <c r="G28" s="67">
        <v>0.31</v>
      </c>
      <c r="H28" s="67">
        <v>0.26100000000000001</v>
      </c>
      <c r="I28" s="67">
        <v>0.224</v>
      </c>
      <c r="J28" s="67">
        <v>0.19500000000000001</v>
      </c>
    </row>
    <row r="29" spans="2:15" ht="13.5" thickBot="1">
      <c r="B29" s="69">
        <v>0.65</v>
      </c>
      <c r="C29" s="67">
        <v>0.622</v>
      </c>
      <c r="D29" s="67">
        <v>0.49099999999999999</v>
      </c>
      <c r="E29" s="67">
        <v>0.39900000000000002</v>
      </c>
      <c r="F29" s="67">
        <v>0.36299999999999999</v>
      </c>
      <c r="G29" s="67">
        <v>0.33200000000000002</v>
      </c>
      <c r="H29" s="67">
        <v>0.28199999999999997</v>
      </c>
      <c r="I29" s="67">
        <v>0.24399999999999999</v>
      </c>
      <c r="J29" s="67">
        <v>0.21199999999999999</v>
      </c>
    </row>
    <row r="31" spans="2:15">
      <c r="B31" s="2" t="s">
        <v>54</v>
      </c>
    </row>
    <row r="32" spans="2:15" ht="13.5" thickBot="1"/>
    <row r="33" spans="2:16" ht="26.25" thickBot="1">
      <c r="B33" s="74" t="s">
        <v>44</v>
      </c>
      <c r="C33" s="75" t="s">
        <v>55</v>
      </c>
      <c r="D33" s="112" t="s">
        <v>57</v>
      </c>
      <c r="E33" s="110"/>
      <c r="F33" s="110"/>
      <c r="G33" s="110"/>
      <c r="H33" s="111"/>
      <c r="J33" t="s">
        <v>44</v>
      </c>
      <c r="K33" t="s">
        <v>64</v>
      </c>
      <c r="L33" t="s">
        <v>63</v>
      </c>
    </row>
    <row r="34" spans="2:16" ht="26.25" thickBot="1">
      <c r="B34" s="69" t="s">
        <v>45</v>
      </c>
      <c r="C34" s="64" t="s">
        <v>56</v>
      </c>
      <c r="D34" s="64">
        <v>0.1</v>
      </c>
      <c r="E34" s="64">
        <v>25</v>
      </c>
      <c r="F34" s="64">
        <v>50</v>
      </c>
      <c r="G34" s="64">
        <v>75</v>
      </c>
      <c r="H34" s="64">
        <v>100</v>
      </c>
      <c r="J34" s="50">
        <v>0.38200000000000001</v>
      </c>
      <c r="K34" s="50">
        <v>6</v>
      </c>
      <c r="L34" s="50">
        <v>30</v>
      </c>
    </row>
    <row r="35" spans="2:16" ht="13.5" thickBot="1">
      <c r="B35" s="69">
        <v>0.3</v>
      </c>
      <c r="C35" s="64">
        <v>2</v>
      </c>
      <c r="D35" s="67">
        <v>1.1299999999999999</v>
      </c>
      <c r="E35" s="67">
        <v>1.0589999999999999</v>
      </c>
      <c r="F35" s="67">
        <v>1</v>
      </c>
      <c r="G35" s="67">
        <v>0.93799999999999994</v>
      </c>
      <c r="H35" s="67">
        <v>0.88500000000000001</v>
      </c>
      <c r="J35" t="s">
        <v>65</v>
      </c>
      <c r="K35" t="s">
        <v>64</v>
      </c>
      <c r="N35" t="s">
        <v>67</v>
      </c>
      <c r="O35" t="s">
        <v>68</v>
      </c>
      <c r="P35" s="83" t="s">
        <v>63</v>
      </c>
    </row>
    <row r="36" spans="2:16" ht="13.5" thickBot="1">
      <c r="B36" s="76">
        <v>0.3</v>
      </c>
      <c r="C36" s="64">
        <v>3</v>
      </c>
      <c r="D36" s="67">
        <v>1.206</v>
      </c>
      <c r="E36" s="67">
        <v>1.0980000000000001</v>
      </c>
      <c r="F36" s="67">
        <v>1</v>
      </c>
      <c r="G36" s="67">
        <v>0.91500000000000004</v>
      </c>
      <c r="H36" s="67">
        <v>0.83599999999999997</v>
      </c>
      <c r="J36" s="84">
        <f>VLOOKUP(J34,_Tabel5,1,TRUE)</f>
        <v>0.35</v>
      </c>
      <c r="N36" s="84">
        <f>HLOOKUP(L34,_Tabel5_g,1,TRUE)</f>
        <v>25</v>
      </c>
      <c r="O36" s="84">
        <f>INDEX(_Tabel5_Rand_gl,1,IF(L34=100,5,MATCH(N36,_Tabel5_Rand_gl,0)+1))</f>
        <v>50</v>
      </c>
    </row>
    <row r="37" spans="2:16" ht="13.5" thickBot="1">
      <c r="B37" s="76">
        <v>0.3</v>
      </c>
      <c r="C37" s="64">
        <v>4</v>
      </c>
      <c r="D37" s="67">
        <v>1.2529999999999999</v>
      </c>
      <c r="E37" s="67">
        <v>1.1200000000000001</v>
      </c>
      <c r="F37" s="67">
        <v>1</v>
      </c>
      <c r="G37" s="67">
        <v>0.89800000000000002</v>
      </c>
      <c r="H37" s="67">
        <v>0.80800000000000005</v>
      </c>
      <c r="J37" s="84">
        <f>MATCH(J34,_Tabel5_Col_HVL,1)-9</f>
        <v>11</v>
      </c>
      <c r="K37" s="84">
        <f>MATCH(K34,_Tabel5_Col_d,1)</f>
        <v>5</v>
      </c>
    </row>
    <row r="38" spans="2:16" ht="13.5" thickBot="1">
      <c r="B38" s="76">
        <v>0.3</v>
      </c>
      <c r="C38" s="64">
        <v>5</v>
      </c>
      <c r="D38" s="67">
        <v>1.282</v>
      </c>
      <c r="E38" s="67">
        <v>1.127</v>
      </c>
      <c r="F38" s="67">
        <v>1</v>
      </c>
      <c r="G38" s="67">
        <v>0.88600000000000001</v>
      </c>
      <c r="H38" s="67">
        <v>0.79400000000000004</v>
      </c>
      <c r="K38" t="s">
        <v>69</v>
      </c>
      <c r="L38" s="84">
        <f>J37+K37-1</f>
        <v>15</v>
      </c>
      <c r="M38" s="84">
        <f>INDEX(_Tabel5_Col_dtot,L38)</f>
        <v>6</v>
      </c>
      <c r="N38" s="84">
        <f>HLOOKUP(N36,_Tabel5_g,L38+1,TRUE)</f>
        <v>1.1319999999999999</v>
      </c>
      <c r="O38" s="84">
        <f>HLOOKUP(O36,_Tabel5_g,L38+1,TRUE)</f>
        <v>1</v>
      </c>
      <c r="P38" s="84">
        <f>TREND(N38:O38,N36:O36,L34)</f>
        <v>1.1055999999999999</v>
      </c>
    </row>
    <row r="39" spans="2:16" ht="13.5" thickBot="1">
      <c r="B39" s="76">
        <v>0.3</v>
      </c>
      <c r="C39" s="64">
        <v>6</v>
      </c>
      <c r="D39" s="67">
        <v>1.3029999999999999</v>
      </c>
      <c r="E39" s="67">
        <v>1.135</v>
      </c>
      <c r="F39" s="67">
        <v>1</v>
      </c>
      <c r="G39" s="67">
        <v>0.88200000000000001</v>
      </c>
      <c r="H39" s="67">
        <v>0.78500000000000003</v>
      </c>
      <c r="K39" t="s">
        <v>70</v>
      </c>
      <c r="L39" s="84">
        <f>IF(K37=10,L38,L38+1)</f>
        <v>16</v>
      </c>
      <c r="M39" s="84">
        <f>INDEX(_Tabel5_Col_dtot,L39)</f>
        <v>7</v>
      </c>
      <c r="N39" s="84">
        <f>HLOOKUP(N36,_Tabel5_g,L39+1,TRUE)</f>
        <v>1.1379999999999999</v>
      </c>
      <c r="O39" s="84">
        <f>HLOOKUP(O36,_Tabel5_g,L39+1,TRUE)</f>
        <v>1</v>
      </c>
      <c r="P39" s="84">
        <f>TREND(N39:O39,N36:O36,L34)</f>
        <v>1.1103999999999998</v>
      </c>
    </row>
    <row r="40" spans="2:16" ht="13.5" thickBot="1">
      <c r="B40" s="76">
        <v>0.3</v>
      </c>
      <c r="C40" s="64">
        <v>7</v>
      </c>
      <c r="D40" s="67">
        <v>1.3169999999999999</v>
      </c>
      <c r="E40" s="67">
        <v>1.1419999999999999</v>
      </c>
      <c r="F40" s="67">
        <v>1</v>
      </c>
      <c r="G40" s="67">
        <v>0.88100000000000001</v>
      </c>
      <c r="H40" s="67">
        <v>0.78400000000000003</v>
      </c>
      <c r="K40" s="82" t="s">
        <v>64</v>
      </c>
      <c r="P40" s="82">
        <f>TREND(P38:P39,M38:M39,K34)</f>
        <v>1.1055999999999999</v>
      </c>
    </row>
    <row r="41" spans="2:16" ht="13.5" thickBot="1">
      <c r="B41" s="76">
        <v>0.3</v>
      </c>
      <c r="C41" s="64">
        <v>8</v>
      </c>
      <c r="D41" s="67">
        <v>1.325</v>
      </c>
      <c r="E41" s="67">
        <v>1.143</v>
      </c>
      <c r="F41" s="67">
        <v>1</v>
      </c>
      <c r="G41" s="67">
        <v>0.879</v>
      </c>
      <c r="H41" s="67">
        <v>0.78</v>
      </c>
      <c r="J41" t="s">
        <v>66</v>
      </c>
      <c r="K41" t="s">
        <v>64</v>
      </c>
      <c r="N41" t="s">
        <v>67</v>
      </c>
      <c r="O41" t="s">
        <v>68</v>
      </c>
    </row>
    <row r="42" spans="2:16" ht="13.5" thickBot="1">
      <c r="B42" s="76">
        <v>0.3</v>
      </c>
      <c r="C42" s="64">
        <v>9</v>
      </c>
      <c r="D42" s="67">
        <v>1.3280000000000001</v>
      </c>
      <c r="E42" s="67">
        <v>1.145</v>
      </c>
      <c r="F42" s="67">
        <v>1</v>
      </c>
      <c r="G42" s="67">
        <v>0.879</v>
      </c>
      <c r="H42" s="67">
        <v>0.78</v>
      </c>
      <c r="J42">
        <f>J36+0.05</f>
        <v>0.39999999999999997</v>
      </c>
      <c r="N42">
        <f>N36</f>
        <v>25</v>
      </c>
      <c r="O42">
        <f>O36</f>
        <v>50</v>
      </c>
    </row>
    <row r="43" spans="2:16" ht="13.5" thickBot="1">
      <c r="B43" s="76">
        <v>0.3</v>
      </c>
      <c r="C43" s="64">
        <v>10</v>
      </c>
      <c r="D43" s="67">
        <v>1.329</v>
      </c>
      <c r="E43" s="67">
        <v>1.147</v>
      </c>
      <c r="F43" s="67">
        <v>1</v>
      </c>
      <c r="G43" s="67">
        <v>0.88</v>
      </c>
      <c r="H43" s="67">
        <v>0.78</v>
      </c>
      <c r="J43">
        <f>IF(J37=75,J37,J37+10)</f>
        <v>21</v>
      </c>
      <c r="K43">
        <f>K37</f>
        <v>5</v>
      </c>
    </row>
    <row r="44" spans="2:16" ht="13.5" thickBot="1">
      <c r="B44" s="76">
        <v>0.3</v>
      </c>
      <c r="C44" s="64">
        <v>11</v>
      </c>
      <c r="D44" s="67">
        <v>1.3280000000000001</v>
      </c>
      <c r="E44" s="67">
        <v>1.143</v>
      </c>
      <c r="F44" s="67">
        <v>1</v>
      </c>
      <c r="G44" s="67">
        <v>0.879</v>
      </c>
      <c r="H44" s="67">
        <v>0.77900000000000003</v>
      </c>
      <c r="K44" t="s">
        <v>69</v>
      </c>
      <c r="L44" s="84">
        <f>J43+K43-1</f>
        <v>25</v>
      </c>
      <c r="M44">
        <f>INDEX(_Tabel5_Col_dtot,L44)</f>
        <v>6</v>
      </c>
      <c r="N44" s="84">
        <f>HLOOKUP(N36,_Tabel5_g,L44+1,TRUE)</f>
        <v>1.125</v>
      </c>
      <c r="O44" s="84">
        <f>HLOOKUP(O36,_Tabel5_g,L44+1,TRUE)</f>
        <v>1</v>
      </c>
      <c r="P44" s="84">
        <f>TREND(N44:O44,N42:O42,L34)</f>
        <v>1.1000000000000001</v>
      </c>
    </row>
    <row r="45" spans="2:16" ht="13.5" thickBot="1">
      <c r="B45" s="69">
        <v>0.35</v>
      </c>
      <c r="C45" s="64">
        <v>2</v>
      </c>
      <c r="D45" s="67">
        <v>1.123</v>
      </c>
      <c r="E45" s="67">
        <v>1.0580000000000001</v>
      </c>
      <c r="F45" s="67">
        <v>1</v>
      </c>
      <c r="G45" s="67">
        <v>0.94299999999999995</v>
      </c>
      <c r="H45" s="67">
        <v>0.89100000000000001</v>
      </c>
      <c r="K45" t="s">
        <v>70</v>
      </c>
      <c r="L45" s="84">
        <f>IF(K43=10,L44,L44+1)</f>
        <v>26</v>
      </c>
      <c r="M45">
        <f>INDEX(_Tabel5_Col_dtot,L45)</f>
        <v>7</v>
      </c>
      <c r="N45" s="84">
        <f>HLOOKUP(N36,_Tabel5_g,L45+1,TRUE)</f>
        <v>1.1319999999999999</v>
      </c>
      <c r="O45" s="84">
        <f>HLOOKUP(O36,_Tabel5_g,L45+1,TRUE)</f>
        <v>1</v>
      </c>
      <c r="P45" s="84">
        <f>TREND(N45:O45,N42:O42,L34)</f>
        <v>1.1055999999999999</v>
      </c>
    </row>
    <row r="46" spans="2:16" ht="13.5" thickBot="1">
      <c r="B46" s="76">
        <v>0.35</v>
      </c>
      <c r="C46" s="64">
        <v>3</v>
      </c>
      <c r="D46" s="67">
        <v>1.196</v>
      </c>
      <c r="E46" s="67">
        <v>1.0900000000000001</v>
      </c>
      <c r="F46" s="67">
        <v>1</v>
      </c>
      <c r="G46" s="67">
        <v>0.91900000000000004</v>
      </c>
      <c r="H46" s="67">
        <v>0.84199999999999997</v>
      </c>
      <c r="P46" s="82">
        <f>TREND(P44:P45,M44:M45,K34)</f>
        <v>1.1000000000000001</v>
      </c>
    </row>
    <row r="47" spans="2:16" ht="13.5" thickBot="1">
      <c r="B47" s="76">
        <v>0.35</v>
      </c>
      <c r="C47" s="64">
        <v>4</v>
      </c>
      <c r="D47" s="67">
        <v>1.244</v>
      </c>
      <c r="E47" s="67">
        <v>1.1120000000000001</v>
      </c>
      <c r="F47" s="67">
        <v>1</v>
      </c>
      <c r="G47" s="67">
        <v>0.90300000000000002</v>
      </c>
      <c r="H47" s="67">
        <v>0.81599999999999995</v>
      </c>
      <c r="J47" t="s">
        <v>44</v>
      </c>
      <c r="K47">
        <f>J36</f>
        <v>0.35</v>
      </c>
      <c r="L47">
        <f>P40</f>
        <v>1.1055999999999999</v>
      </c>
    </row>
    <row r="48" spans="2:16" ht="13.5" thickBot="1">
      <c r="B48" s="76">
        <v>0.35</v>
      </c>
      <c r="C48" s="64">
        <v>5</v>
      </c>
      <c r="D48" s="67">
        <v>1.272</v>
      </c>
      <c r="E48" s="67">
        <v>1.121</v>
      </c>
      <c r="F48" s="67">
        <v>1</v>
      </c>
      <c r="G48" s="67">
        <v>0.89</v>
      </c>
      <c r="H48" s="67">
        <v>0.80100000000000005</v>
      </c>
      <c r="K48">
        <f>J42</f>
        <v>0.39999999999999997</v>
      </c>
      <c r="L48">
        <f>P46</f>
        <v>1.1000000000000001</v>
      </c>
    </row>
    <row r="49" spans="2:12" ht="13.5" thickBot="1">
      <c r="B49" s="76">
        <v>0.35</v>
      </c>
      <c r="C49" s="64">
        <v>6</v>
      </c>
      <c r="D49" s="67">
        <v>1.294</v>
      </c>
      <c r="E49" s="67">
        <v>1.1319999999999999</v>
      </c>
      <c r="F49" s="67">
        <v>1</v>
      </c>
      <c r="G49" s="67">
        <v>0.88600000000000001</v>
      </c>
      <c r="H49" s="67">
        <v>0.79300000000000004</v>
      </c>
      <c r="L49" s="82">
        <f>TREND(L47:L48,K47:K48,J34)</f>
        <v>1.1020160000000001</v>
      </c>
    </row>
    <row r="50" spans="2:12" ht="13.5" thickBot="1">
      <c r="B50" s="76">
        <v>0.35</v>
      </c>
      <c r="C50" s="64">
        <v>7</v>
      </c>
      <c r="D50" s="67">
        <v>1.3080000000000001</v>
      </c>
      <c r="E50" s="67">
        <v>1.1379999999999999</v>
      </c>
      <c r="F50" s="67">
        <v>1</v>
      </c>
      <c r="G50" s="67">
        <v>0.88600000000000001</v>
      </c>
      <c r="H50" s="67">
        <v>0.78800000000000003</v>
      </c>
    </row>
    <row r="51" spans="2:12" ht="13.5" thickBot="1">
      <c r="B51" s="76">
        <v>0.35</v>
      </c>
      <c r="C51" s="64">
        <v>8</v>
      </c>
      <c r="D51" s="67">
        <v>1.3120000000000001</v>
      </c>
      <c r="E51" s="67">
        <v>1.1399999999999999</v>
      </c>
      <c r="F51" s="67">
        <v>1</v>
      </c>
      <c r="G51" s="67">
        <v>0.88400000000000001</v>
      </c>
      <c r="H51" s="67">
        <v>0.78600000000000003</v>
      </c>
    </row>
    <row r="52" spans="2:12" ht="13.5" thickBot="1">
      <c r="B52" s="76">
        <v>0.35</v>
      </c>
      <c r="C52" s="64">
        <v>9</v>
      </c>
      <c r="D52" s="67">
        <v>1.319</v>
      </c>
      <c r="E52" s="67">
        <v>1.145</v>
      </c>
      <c r="F52" s="67">
        <v>1</v>
      </c>
      <c r="G52" s="67">
        <v>0.88400000000000001</v>
      </c>
      <c r="H52" s="67">
        <v>0.78600000000000003</v>
      </c>
    </row>
    <row r="53" spans="2:12" ht="13.5" thickBot="1">
      <c r="B53" s="76">
        <v>0.35</v>
      </c>
      <c r="C53" s="64">
        <v>10</v>
      </c>
      <c r="D53" s="67">
        <v>1.319</v>
      </c>
      <c r="E53" s="67">
        <v>1.1439999999999999</v>
      </c>
      <c r="F53" s="67">
        <v>1</v>
      </c>
      <c r="G53" s="67">
        <v>0.88100000000000001</v>
      </c>
      <c r="H53" s="67">
        <v>0.78500000000000003</v>
      </c>
    </row>
    <row r="54" spans="2:12" ht="13.5" thickBot="1">
      <c r="B54" s="76">
        <v>0.35</v>
      </c>
      <c r="C54" s="64">
        <v>11</v>
      </c>
      <c r="D54" s="67">
        <v>1.3220000000000001</v>
      </c>
      <c r="E54" s="67">
        <v>1.1419999999999999</v>
      </c>
      <c r="F54" s="67">
        <v>1</v>
      </c>
      <c r="G54" s="67">
        <v>0.88200000000000001</v>
      </c>
      <c r="H54" s="67">
        <v>0.78400000000000003</v>
      </c>
    </row>
    <row r="55" spans="2:12" ht="13.5" thickBot="1">
      <c r="B55" s="69">
        <v>0.4</v>
      </c>
      <c r="C55" s="64">
        <v>2</v>
      </c>
      <c r="D55" s="67">
        <v>1.111</v>
      </c>
      <c r="E55" s="67">
        <v>1.054</v>
      </c>
      <c r="F55" s="67">
        <v>1</v>
      </c>
      <c r="G55" s="67">
        <v>0.94899999999999995</v>
      </c>
      <c r="H55" s="67">
        <v>0.9</v>
      </c>
    </row>
    <row r="56" spans="2:12" ht="13.5" thickBot="1">
      <c r="B56" s="76">
        <v>0.4</v>
      </c>
      <c r="C56" s="64">
        <v>3</v>
      </c>
      <c r="D56" s="67">
        <v>1.181</v>
      </c>
      <c r="E56" s="67">
        <v>1.087</v>
      </c>
      <c r="F56" s="67">
        <v>1</v>
      </c>
      <c r="G56" s="67">
        <v>0.92200000000000004</v>
      </c>
      <c r="H56" s="67">
        <v>0.85099999999999998</v>
      </c>
    </row>
    <row r="57" spans="2:12" ht="13.5" thickBot="1">
      <c r="B57" s="76">
        <v>0.4</v>
      </c>
      <c r="C57" s="64">
        <v>4</v>
      </c>
      <c r="D57" s="67">
        <v>1.2270000000000001</v>
      </c>
      <c r="E57" s="67">
        <v>1.105</v>
      </c>
      <c r="F57" s="67">
        <v>1</v>
      </c>
      <c r="G57" s="67">
        <v>0.90700000000000003</v>
      </c>
      <c r="H57" s="67">
        <v>0.82499999999999996</v>
      </c>
    </row>
    <row r="58" spans="2:12" ht="13.5" thickBot="1">
      <c r="B58" s="76">
        <v>0.4</v>
      </c>
      <c r="C58" s="64">
        <v>5</v>
      </c>
      <c r="D58" s="67">
        <v>1.258</v>
      </c>
      <c r="E58" s="67">
        <v>1.1200000000000001</v>
      </c>
      <c r="F58" s="67">
        <v>1</v>
      </c>
      <c r="G58" s="67">
        <v>0.89900000000000002</v>
      </c>
      <c r="H58" s="67">
        <v>0.81</v>
      </c>
    </row>
    <row r="59" spans="2:12" ht="13.5" thickBot="1">
      <c r="B59" s="76">
        <v>0.4</v>
      </c>
      <c r="C59" s="64">
        <v>6</v>
      </c>
      <c r="D59" s="67">
        <v>1.276</v>
      </c>
      <c r="E59" s="67">
        <v>1.125</v>
      </c>
      <c r="F59" s="67">
        <v>1</v>
      </c>
      <c r="G59" s="67">
        <v>0.89</v>
      </c>
      <c r="H59" s="67">
        <v>0.79800000000000004</v>
      </c>
    </row>
    <row r="60" spans="2:12" ht="13.5" thickBot="1">
      <c r="B60" s="76">
        <v>0.4</v>
      </c>
      <c r="C60" s="64">
        <v>7</v>
      </c>
      <c r="D60" s="67">
        <v>1.292</v>
      </c>
      <c r="E60" s="67">
        <v>1.1319999999999999</v>
      </c>
      <c r="F60" s="67">
        <v>1</v>
      </c>
      <c r="G60" s="67">
        <v>0.88700000000000001</v>
      </c>
      <c r="H60" s="67">
        <v>0.79300000000000004</v>
      </c>
    </row>
    <row r="61" spans="2:12" ht="13.5" thickBot="1">
      <c r="B61" s="76">
        <v>0.4</v>
      </c>
      <c r="C61" s="64">
        <v>8</v>
      </c>
      <c r="D61" s="67">
        <v>1.302</v>
      </c>
      <c r="E61" s="67">
        <v>1.1359999999999999</v>
      </c>
      <c r="F61" s="67">
        <v>1</v>
      </c>
      <c r="G61" s="67">
        <v>0.88500000000000001</v>
      </c>
      <c r="H61" s="67">
        <v>0.79</v>
      </c>
    </row>
    <row r="62" spans="2:12" ht="13.5" thickBot="1">
      <c r="B62" s="76">
        <v>0.4</v>
      </c>
      <c r="C62" s="64">
        <v>9</v>
      </c>
      <c r="D62" s="67">
        <v>1.3080000000000001</v>
      </c>
      <c r="E62" s="67">
        <v>1.1379999999999999</v>
      </c>
      <c r="F62" s="67">
        <v>1</v>
      </c>
      <c r="G62" s="67">
        <v>0.88400000000000001</v>
      </c>
      <c r="H62" s="67">
        <v>0.78900000000000003</v>
      </c>
    </row>
    <row r="63" spans="2:12" ht="13.5" thickBot="1">
      <c r="B63" s="76">
        <v>0.4</v>
      </c>
      <c r="C63" s="64">
        <v>10</v>
      </c>
      <c r="D63" s="67">
        <v>1.3109999999999999</v>
      </c>
      <c r="E63" s="67">
        <v>1.1379999999999999</v>
      </c>
      <c r="F63" s="67">
        <v>1</v>
      </c>
      <c r="G63" s="67">
        <v>0.88300000000000001</v>
      </c>
      <c r="H63" s="67">
        <v>0.78800000000000003</v>
      </c>
    </row>
    <row r="64" spans="2:12" ht="13.5" thickBot="1">
      <c r="B64" s="76">
        <v>0.4</v>
      </c>
      <c r="C64" s="64">
        <v>11</v>
      </c>
      <c r="D64" s="67">
        <v>1.3149999999999999</v>
      </c>
      <c r="E64" s="67">
        <v>1.1399999999999999</v>
      </c>
      <c r="F64" s="67">
        <v>1</v>
      </c>
      <c r="G64" s="67">
        <v>0.88500000000000001</v>
      </c>
      <c r="H64" s="67">
        <v>0.79600000000000004</v>
      </c>
    </row>
    <row r="65" spans="2:8" ht="13.5" thickBot="1">
      <c r="B65" s="69">
        <v>0.45</v>
      </c>
      <c r="C65" s="64">
        <v>2</v>
      </c>
      <c r="D65" s="67">
        <v>1.099</v>
      </c>
      <c r="E65" s="67">
        <v>1.052</v>
      </c>
      <c r="F65" s="67">
        <v>1</v>
      </c>
      <c r="G65" s="67">
        <v>0.94799999999999995</v>
      </c>
      <c r="H65" s="67">
        <v>0.90500000000000003</v>
      </c>
    </row>
    <row r="66" spans="2:8" ht="13.5" thickBot="1">
      <c r="B66" s="76">
        <v>0.45</v>
      </c>
      <c r="C66" s="64">
        <v>3</v>
      </c>
      <c r="D66" s="67">
        <v>1.169</v>
      </c>
      <c r="E66" s="67">
        <v>1.08</v>
      </c>
      <c r="F66" s="67">
        <v>1</v>
      </c>
      <c r="G66" s="67">
        <v>0.92400000000000004</v>
      </c>
      <c r="H66" s="67">
        <v>0.85799999999999998</v>
      </c>
    </row>
    <row r="67" spans="2:8" ht="13.5" thickBot="1">
      <c r="B67" s="76">
        <v>0.45</v>
      </c>
      <c r="C67" s="64">
        <v>4</v>
      </c>
      <c r="D67" s="67">
        <v>1.2090000000000001</v>
      </c>
      <c r="E67" s="67">
        <v>1.1020000000000001</v>
      </c>
      <c r="F67" s="67">
        <v>1</v>
      </c>
      <c r="G67" s="67">
        <v>0.90900000000000003</v>
      </c>
      <c r="H67" s="67">
        <v>0.82899999999999996</v>
      </c>
    </row>
    <row r="68" spans="2:8" ht="13.5" thickBot="1">
      <c r="B68" s="76">
        <v>0.45</v>
      </c>
      <c r="C68" s="64">
        <v>5</v>
      </c>
      <c r="D68" s="67">
        <v>1.248</v>
      </c>
      <c r="E68" s="67">
        <v>1.115</v>
      </c>
      <c r="F68" s="67">
        <v>1</v>
      </c>
      <c r="G68" s="67">
        <v>0.89800000000000002</v>
      </c>
      <c r="H68" s="67">
        <v>0.81499999999999995</v>
      </c>
    </row>
    <row r="69" spans="2:8" ht="13.5" thickBot="1">
      <c r="B69" s="76">
        <v>0.45</v>
      </c>
      <c r="C69" s="64">
        <v>6</v>
      </c>
      <c r="D69" s="67">
        <v>1.2669999999999999</v>
      </c>
      <c r="E69" s="67">
        <v>1.125</v>
      </c>
      <c r="F69" s="67">
        <v>1</v>
      </c>
      <c r="G69" s="67">
        <v>0.89100000000000001</v>
      </c>
      <c r="H69" s="67">
        <v>0.80100000000000005</v>
      </c>
    </row>
    <row r="70" spans="2:8" ht="13.5" thickBot="1">
      <c r="B70" s="76">
        <v>0.45</v>
      </c>
      <c r="C70" s="64">
        <v>7</v>
      </c>
      <c r="D70" s="67">
        <v>1.2829999999999999</v>
      </c>
      <c r="E70" s="67">
        <v>1.129</v>
      </c>
      <c r="F70" s="67">
        <v>1</v>
      </c>
      <c r="G70" s="67">
        <v>0.89200000000000002</v>
      </c>
      <c r="H70" s="67">
        <v>0.79700000000000004</v>
      </c>
    </row>
    <row r="71" spans="2:8" ht="13.5" thickBot="1">
      <c r="B71" s="76">
        <v>0.45</v>
      </c>
      <c r="C71" s="64">
        <v>8</v>
      </c>
      <c r="D71" s="67">
        <v>1.298</v>
      </c>
      <c r="E71" s="67">
        <v>1.137</v>
      </c>
      <c r="F71" s="67">
        <v>1</v>
      </c>
      <c r="G71" s="67">
        <v>0.88700000000000001</v>
      </c>
      <c r="H71" s="67">
        <v>0.79900000000000004</v>
      </c>
    </row>
    <row r="72" spans="2:8" ht="13.5" thickBot="1">
      <c r="B72" s="76">
        <v>0.45</v>
      </c>
      <c r="C72" s="64">
        <v>9</v>
      </c>
      <c r="D72" s="67">
        <v>1.3009999999999999</v>
      </c>
      <c r="E72" s="67">
        <v>1.135</v>
      </c>
      <c r="F72" s="67">
        <v>1</v>
      </c>
      <c r="G72" s="67">
        <v>0.88600000000000001</v>
      </c>
      <c r="H72" s="67">
        <v>0.79200000000000004</v>
      </c>
    </row>
    <row r="73" spans="2:8" ht="13.5" thickBot="1">
      <c r="B73" s="76">
        <v>0.45</v>
      </c>
      <c r="C73" s="64">
        <v>10</v>
      </c>
      <c r="D73" s="67">
        <v>1.3049999999999999</v>
      </c>
      <c r="E73" s="67">
        <v>1.1379999999999999</v>
      </c>
      <c r="F73" s="67">
        <v>1</v>
      </c>
      <c r="G73" s="67">
        <v>0.88600000000000001</v>
      </c>
      <c r="H73" s="67">
        <v>0.79100000000000004</v>
      </c>
    </row>
    <row r="74" spans="2:8" ht="13.5" thickBot="1">
      <c r="B74" s="76">
        <v>0.45</v>
      </c>
      <c r="C74" s="64">
        <v>11</v>
      </c>
      <c r="D74" s="67">
        <v>1.3120000000000001</v>
      </c>
      <c r="E74" s="67">
        <v>1.1379999999999999</v>
      </c>
      <c r="F74" s="67">
        <v>1</v>
      </c>
      <c r="G74" s="67">
        <v>0.88500000000000001</v>
      </c>
      <c r="H74" s="67">
        <v>0.78900000000000003</v>
      </c>
    </row>
    <row r="75" spans="2:8" ht="13.5" thickBot="1">
      <c r="B75" s="69">
        <v>0.5</v>
      </c>
      <c r="C75" s="64">
        <v>2</v>
      </c>
      <c r="D75" s="67">
        <v>1.0980000000000001</v>
      </c>
      <c r="E75" s="67">
        <v>1.05</v>
      </c>
      <c r="F75" s="67">
        <v>1</v>
      </c>
      <c r="G75" s="67">
        <v>0.95499999999999996</v>
      </c>
      <c r="H75" s="67">
        <v>0.91</v>
      </c>
    </row>
    <row r="76" spans="2:8" ht="13.5" thickBot="1">
      <c r="B76" s="76">
        <v>0.5</v>
      </c>
      <c r="C76" s="64">
        <v>3</v>
      </c>
      <c r="D76" s="67">
        <v>1.1639999999999999</v>
      </c>
      <c r="E76" s="67">
        <v>1.0780000000000001</v>
      </c>
      <c r="F76" s="67">
        <v>1</v>
      </c>
      <c r="G76" s="67">
        <v>0.92800000000000005</v>
      </c>
      <c r="H76" s="67">
        <v>0.86399999999999999</v>
      </c>
    </row>
    <row r="77" spans="2:8" ht="13.5" thickBot="1">
      <c r="B77" s="76">
        <v>0.5</v>
      </c>
      <c r="C77" s="64">
        <v>4</v>
      </c>
      <c r="D77" s="67">
        <v>1.2090000000000001</v>
      </c>
      <c r="E77" s="67">
        <v>1.0940000000000001</v>
      </c>
      <c r="F77" s="67">
        <v>1</v>
      </c>
      <c r="G77" s="67">
        <v>0.91200000000000003</v>
      </c>
      <c r="H77" s="67">
        <v>0.83499999999999996</v>
      </c>
    </row>
    <row r="78" spans="2:8" ht="13.5" thickBot="1">
      <c r="B78" s="76">
        <v>0.5</v>
      </c>
      <c r="C78" s="64">
        <v>5</v>
      </c>
      <c r="D78" s="67">
        <v>1.242</v>
      </c>
      <c r="E78" s="67">
        <v>1.111</v>
      </c>
      <c r="F78" s="67">
        <v>1</v>
      </c>
      <c r="G78" s="67">
        <v>0.90300000000000002</v>
      </c>
      <c r="H78" s="67">
        <v>0.81699999999999995</v>
      </c>
    </row>
    <row r="79" spans="2:8" ht="13.5" thickBot="1">
      <c r="B79" s="76">
        <v>0.5</v>
      </c>
      <c r="C79" s="64">
        <v>6</v>
      </c>
      <c r="D79" s="67">
        <v>1.2629999999999999</v>
      </c>
      <c r="E79" s="67">
        <v>1.1200000000000001</v>
      </c>
      <c r="F79" s="67">
        <v>1</v>
      </c>
      <c r="G79" s="67">
        <v>0.89600000000000002</v>
      </c>
      <c r="H79" s="67">
        <v>0.80700000000000005</v>
      </c>
    </row>
    <row r="80" spans="2:8" ht="13.5" thickBot="1">
      <c r="B80" s="76">
        <v>0.5</v>
      </c>
      <c r="C80" s="64">
        <v>7</v>
      </c>
      <c r="D80" s="67">
        <v>1.278</v>
      </c>
      <c r="E80" s="67">
        <v>1.127</v>
      </c>
      <c r="F80" s="67">
        <v>1</v>
      </c>
      <c r="G80" s="67">
        <v>0.89</v>
      </c>
      <c r="H80" s="67">
        <v>0.8</v>
      </c>
    </row>
    <row r="81" spans="2:8" ht="13.5" thickBot="1">
      <c r="B81" s="76">
        <v>0.5</v>
      </c>
      <c r="C81" s="64">
        <v>8</v>
      </c>
      <c r="D81" s="67">
        <v>1.2889999999999999</v>
      </c>
      <c r="E81" s="67">
        <v>1.1319999999999999</v>
      </c>
      <c r="F81" s="67">
        <v>1</v>
      </c>
      <c r="G81" s="67">
        <v>0.88900000000000001</v>
      </c>
      <c r="H81" s="67">
        <v>0.79400000000000004</v>
      </c>
    </row>
    <row r="82" spans="2:8" ht="13.5" thickBot="1">
      <c r="B82" s="76">
        <v>0.5</v>
      </c>
      <c r="C82" s="64">
        <v>9</v>
      </c>
      <c r="D82" s="67">
        <v>1.2949999999999999</v>
      </c>
      <c r="E82" s="67">
        <v>1.1339999999999999</v>
      </c>
      <c r="F82" s="67">
        <v>1</v>
      </c>
      <c r="G82" s="67">
        <v>0.88700000000000001</v>
      </c>
      <c r="H82" s="67">
        <v>0.79300000000000004</v>
      </c>
    </row>
    <row r="83" spans="2:8" ht="13.5" thickBot="1">
      <c r="B83" s="76">
        <v>0.5</v>
      </c>
      <c r="C83" s="64">
        <v>10</v>
      </c>
      <c r="D83" s="67">
        <v>1.302</v>
      </c>
      <c r="E83" s="67">
        <v>1.1379999999999999</v>
      </c>
      <c r="F83" s="67">
        <v>1</v>
      </c>
      <c r="G83" s="67">
        <v>0.88600000000000001</v>
      </c>
      <c r="H83" s="67">
        <v>0.79100000000000004</v>
      </c>
    </row>
    <row r="84" spans="2:8" ht="13.5" thickBot="1">
      <c r="B84" s="76">
        <v>0.5</v>
      </c>
      <c r="C84" s="64">
        <v>11</v>
      </c>
      <c r="D84" s="67">
        <v>1.3029999999999999</v>
      </c>
      <c r="E84" s="67">
        <v>1.1399999999999999</v>
      </c>
      <c r="F84" s="67">
        <v>1</v>
      </c>
      <c r="G84" s="67">
        <v>0.88500000000000001</v>
      </c>
      <c r="H84" s="67">
        <v>0.78900000000000003</v>
      </c>
    </row>
    <row r="85" spans="2:8" ht="13.5" thickBot="1">
      <c r="B85" s="69">
        <v>0.55000000000000004</v>
      </c>
      <c r="C85" s="64">
        <v>2</v>
      </c>
      <c r="D85" s="67">
        <v>1.0860000000000001</v>
      </c>
      <c r="E85" s="67">
        <v>1.0429999999999999</v>
      </c>
      <c r="F85" s="67">
        <v>1</v>
      </c>
      <c r="G85" s="67">
        <v>0.95499999999999996</v>
      </c>
      <c r="H85" s="67">
        <v>0.91400000000000003</v>
      </c>
    </row>
    <row r="86" spans="2:8" ht="13.5" thickBot="1">
      <c r="B86" s="76">
        <v>0.55000000000000004</v>
      </c>
      <c r="C86" s="64">
        <v>3</v>
      </c>
      <c r="D86" s="67">
        <v>1.1539999999999999</v>
      </c>
      <c r="E86" s="67">
        <v>1.071</v>
      </c>
      <c r="F86" s="67">
        <v>1</v>
      </c>
      <c r="G86" s="67">
        <v>0.93200000000000005</v>
      </c>
      <c r="H86" s="67">
        <v>0.87</v>
      </c>
    </row>
    <row r="87" spans="2:8" ht="13.5" thickBot="1">
      <c r="B87" s="76">
        <v>0.55000000000000004</v>
      </c>
      <c r="C87" s="64">
        <v>4</v>
      </c>
      <c r="D87" s="67">
        <v>1.196</v>
      </c>
      <c r="E87" s="67">
        <v>1.093</v>
      </c>
      <c r="F87" s="67">
        <v>1</v>
      </c>
      <c r="G87" s="67">
        <v>0.91800000000000004</v>
      </c>
      <c r="H87" s="67">
        <v>0.84299999999999997</v>
      </c>
    </row>
    <row r="88" spans="2:8" ht="13.5" thickBot="1">
      <c r="B88" s="76">
        <v>0.55000000000000004</v>
      </c>
      <c r="C88" s="64">
        <v>5</v>
      </c>
      <c r="D88" s="67">
        <v>1.2270000000000001</v>
      </c>
      <c r="E88" s="67">
        <v>1.105</v>
      </c>
      <c r="F88" s="67">
        <v>1</v>
      </c>
      <c r="G88" s="67">
        <v>0.90600000000000003</v>
      </c>
      <c r="H88" s="67">
        <v>0.82399999999999995</v>
      </c>
    </row>
    <row r="89" spans="2:8" ht="13.5" thickBot="1">
      <c r="B89" s="76">
        <v>0.55000000000000004</v>
      </c>
      <c r="C89" s="64">
        <v>6</v>
      </c>
      <c r="D89" s="67">
        <v>1.252</v>
      </c>
      <c r="E89" s="67">
        <v>1.115</v>
      </c>
      <c r="F89" s="67">
        <v>1</v>
      </c>
      <c r="G89" s="67">
        <v>0.9</v>
      </c>
      <c r="H89" s="67">
        <v>0.81399999999999995</v>
      </c>
    </row>
    <row r="90" spans="2:8" ht="13.5" thickBot="1">
      <c r="B90" s="76">
        <v>0.55000000000000004</v>
      </c>
      <c r="C90" s="64">
        <v>7</v>
      </c>
      <c r="D90" s="67">
        <v>1.2669999999999999</v>
      </c>
      <c r="E90" s="67">
        <v>1.1220000000000001</v>
      </c>
      <c r="F90" s="67">
        <v>1</v>
      </c>
      <c r="G90" s="67">
        <v>0.89600000000000002</v>
      </c>
      <c r="H90" s="67">
        <v>0.80500000000000005</v>
      </c>
    </row>
    <row r="91" spans="2:8" ht="13.5" thickBot="1">
      <c r="B91" s="76">
        <v>0.55000000000000004</v>
      </c>
      <c r="C91" s="64">
        <v>8</v>
      </c>
      <c r="D91" s="67">
        <v>1.278</v>
      </c>
      <c r="E91" s="67">
        <v>1.125</v>
      </c>
      <c r="F91" s="67">
        <v>1</v>
      </c>
      <c r="G91" s="67">
        <v>0.89</v>
      </c>
      <c r="H91" s="67">
        <v>0.8</v>
      </c>
    </row>
    <row r="92" spans="2:8" ht="13.5" thickBot="1">
      <c r="B92" s="76">
        <v>0.55000000000000004</v>
      </c>
      <c r="C92" s="64">
        <v>9</v>
      </c>
      <c r="D92" s="67">
        <v>1.2849999999999999</v>
      </c>
      <c r="E92" s="67">
        <v>1.1279999999999999</v>
      </c>
      <c r="F92" s="67">
        <v>1</v>
      </c>
      <c r="G92" s="67">
        <v>0.89</v>
      </c>
      <c r="H92" s="67">
        <v>0.79800000000000004</v>
      </c>
    </row>
    <row r="93" spans="2:8" ht="13.5" thickBot="1">
      <c r="B93" s="76">
        <v>0.55000000000000004</v>
      </c>
      <c r="C93" s="64">
        <v>10</v>
      </c>
      <c r="D93" s="67">
        <v>1.29</v>
      </c>
      <c r="E93" s="67">
        <v>1.133</v>
      </c>
      <c r="F93" s="67">
        <v>1</v>
      </c>
      <c r="G93" s="67">
        <v>0.88900000000000001</v>
      </c>
      <c r="H93" s="67">
        <v>796</v>
      </c>
    </row>
    <row r="94" spans="2:8" ht="13.5" thickBot="1">
      <c r="B94" s="76">
        <v>0.55000000000000004</v>
      </c>
      <c r="C94" s="64">
        <v>11</v>
      </c>
      <c r="D94" s="67">
        <v>1.2929999999999999</v>
      </c>
      <c r="E94" s="67">
        <v>1.1339999999999999</v>
      </c>
      <c r="F94" s="67">
        <v>1</v>
      </c>
      <c r="G94" s="67">
        <v>0.88800000000000001</v>
      </c>
      <c r="H94" s="67">
        <v>0.79300000000000004</v>
      </c>
    </row>
    <row r="95" spans="2:8" ht="13.5" thickBot="1">
      <c r="B95" s="69">
        <v>0.6</v>
      </c>
      <c r="C95" s="64">
        <v>2</v>
      </c>
      <c r="D95" s="67">
        <v>1.089</v>
      </c>
      <c r="E95" s="67">
        <v>1.0449999999999999</v>
      </c>
      <c r="F95" s="67">
        <v>1</v>
      </c>
      <c r="G95" s="67">
        <v>0.95899999999999996</v>
      </c>
      <c r="H95" s="67">
        <v>0.91900000000000004</v>
      </c>
    </row>
    <row r="96" spans="2:8" ht="13.5" thickBot="1">
      <c r="B96" s="76">
        <v>0.6</v>
      </c>
      <c r="C96" s="64">
        <v>3</v>
      </c>
      <c r="D96" s="67">
        <v>1.1419999999999999</v>
      </c>
      <c r="E96" s="67">
        <v>1.0649999999999999</v>
      </c>
      <c r="F96" s="67">
        <v>1</v>
      </c>
      <c r="G96" s="67">
        <v>0.93300000000000005</v>
      </c>
      <c r="H96" s="67">
        <v>0.874</v>
      </c>
    </row>
    <row r="97" spans="2:8" ht="13.5" thickBot="1">
      <c r="B97" s="76">
        <v>0.6</v>
      </c>
      <c r="C97" s="64">
        <v>4</v>
      </c>
      <c r="D97" s="67">
        <v>1.1850000000000001</v>
      </c>
      <c r="E97" s="67">
        <v>1.0900000000000001</v>
      </c>
      <c r="F97" s="67">
        <v>1</v>
      </c>
      <c r="G97" s="67">
        <v>0.92300000000000004</v>
      </c>
      <c r="H97" s="67">
        <v>0.85</v>
      </c>
    </row>
    <row r="98" spans="2:8" ht="13.5" thickBot="1">
      <c r="B98" s="76">
        <v>0.6</v>
      </c>
      <c r="C98" s="64">
        <v>5</v>
      </c>
      <c r="D98" s="67">
        <v>1.216</v>
      </c>
      <c r="E98" s="67">
        <v>1.1020000000000001</v>
      </c>
      <c r="F98" s="67">
        <v>1</v>
      </c>
      <c r="G98" s="67">
        <v>0.91</v>
      </c>
      <c r="H98" s="67">
        <v>0.83</v>
      </c>
    </row>
    <row r="99" spans="2:8" ht="13.5" thickBot="1">
      <c r="B99" s="76">
        <v>0.6</v>
      </c>
      <c r="C99" s="64">
        <v>6</v>
      </c>
      <c r="D99" s="67">
        <v>1.238</v>
      </c>
      <c r="E99" s="67">
        <v>1.113</v>
      </c>
      <c r="F99" s="67">
        <v>1</v>
      </c>
      <c r="G99" s="67">
        <v>0.90400000000000003</v>
      </c>
      <c r="H99" s="67">
        <v>0.82</v>
      </c>
    </row>
    <row r="100" spans="2:8" ht="13.5" thickBot="1">
      <c r="B100" s="76">
        <v>0.6</v>
      </c>
      <c r="C100" s="64">
        <v>7</v>
      </c>
      <c r="D100" s="67">
        <v>1.252</v>
      </c>
      <c r="E100" s="67">
        <v>1.1200000000000001</v>
      </c>
      <c r="F100" s="67">
        <v>1</v>
      </c>
      <c r="G100" s="67">
        <v>0.89900000000000002</v>
      </c>
      <c r="H100" s="67">
        <v>0.81200000000000006</v>
      </c>
    </row>
    <row r="101" spans="2:8" ht="13.5" thickBot="1">
      <c r="B101" s="76">
        <v>0.6</v>
      </c>
      <c r="C101" s="64">
        <v>8</v>
      </c>
      <c r="D101" s="67">
        <v>1.266</v>
      </c>
      <c r="E101" s="67">
        <v>1.123</v>
      </c>
      <c r="F101" s="67">
        <v>1</v>
      </c>
      <c r="G101" s="67">
        <v>0.89400000000000002</v>
      </c>
      <c r="H101" s="67">
        <v>0.80600000000000005</v>
      </c>
    </row>
    <row r="102" spans="2:8" ht="13.5" thickBot="1">
      <c r="B102" s="76">
        <v>0.6</v>
      </c>
      <c r="C102" s="64">
        <v>9</v>
      </c>
      <c r="D102" s="67">
        <v>1.272</v>
      </c>
      <c r="E102" s="67">
        <v>1.1240000000000001</v>
      </c>
      <c r="F102" s="67">
        <v>1</v>
      </c>
      <c r="G102" s="67">
        <v>0.89300000000000002</v>
      </c>
      <c r="H102" s="67">
        <v>0.80100000000000005</v>
      </c>
    </row>
    <row r="103" spans="2:8" ht="13.5" thickBot="1">
      <c r="B103" s="76">
        <v>0.6</v>
      </c>
      <c r="C103" s="64">
        <v>10</v>
      </c>
      <c r="D103" s="67">
        <v>1.2789999999999999</v>
      </c>
      <c r="E103" s="67">
        <v>1.125</v>
      </c>
      <c r="F103" s="67">
        <v>1</v>
      </c>
      <c r="G103" s="67">
        <v>0.89100000000000001</v>
      </c>
      <c r="H103" s="67">
        <v>0.79700000000000004</v>
      </c>
    </row>
    <row r="104" spans="2:8" ht="13.5" thickBot="1">
      <c r="B104" s="76">
        <v>0.6</v>
      </c>
      <c r="C104" s="64">
        <v>11</v>
      </c>
      <c r="D104" s="67">
        <v>1.284</v>
      </c>
      <c r="E104" s="67">
        <v>1.129</v>
      </c>
      <c r="F104" s="67">
        <v>1</v>
      </c>
      <c r="G104" s="67">
        <v>0.89300000000000002</v>
      </c>
      <c r="H104" s="67">
        <v>0.79800000000000004</v>
      </c>
    </row>
    <row r="107" spans="2:8">
      <c r="B107" s="2" t="s">
        <v>58</v>
      </c>
    </row>
    <row r="108" spans="2:8" ht="13.5" thickBot="1"/>
    <row r="109" spans="2:8" ht="39" thickBot="1">
      <c r="B109" s="77" t="s">
        <v>59</v>
      </c>
      <c r="C109" s="78" t="s">
        <v>60</v>
      </c>
    </row>
    <row r="110" spans="2:8" ht="13.5" thickBot="1">
      <c r="B110" s="79" t="s">
        <v>29</v>
      </c>
      <c r="C110" s="80">
        <v>1</v>
      </c>
    </row>
    <row r="111" spans="2:8" ht="13.5" thickBot="1">
      <c r="B111" s="79" t="s">
        <v>30</v>
      </c>
      <c r="C111" s="80">
        <v>1.0169999999999999</v>
      </c>
    </row>
    <row r="112" spans="2:8" ht="13.5" thickBot="1">
      <c r="B112" s="79" t="s">
        <v>31</v>
      </c>
      <c r="C112" s="80">
        <v>1.0609999999999999</v>
      </c>
    </row>
    <row r="113" spans="2:3" ht="13.5" thickBot="1">
      <c r="B113" s="79" t="s">
        <v>32</v>
      </c>
      <c r="C113" s="80">
        <v>1.042</v>
      </c>
    </row>
  </sheetData>
  <mergeCells count="2">
    <mergeCell ref="C19:J19"/>
    <mergeCell ref="D33:H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Randamentul</vt:lpstr>
      <vt:lpstr>estimare ESAK</vt:lpstr>
      <vt:lpstr>Randament Mammo</vt:lpstr>
      <vt:lpstr>estimare MGD</vt:lpstr>
      <vt:lpstr>Tabele aux MGD</vt:lpstr>
      <vt:lpstr>_C</vt:lpstr>
      <vt:lpstr>_CTF</vt:lpstr>
      <vt:lpstr>_Tabel4</vt:lpstr>
      <vt:lpstr>_Tabel4_Col</vt:lpstr>
      <vt:lpstr>_Tabel4_Rd</vt:lpstr>
      <vt:lpstr>_Tabel5</vt:lpstr>
      <vt:lpstr>_Tabel5_Col_d</vt:lpstr>
      <vt:lpstr>_Tabel5_Col_dtot</vt:lpstr>
      <vt:lpstr>_Tabel5_Col_HVL</vt:lpstr>
      <vt:lpstr>_Tabel5_g</vt:lpstr>
      <vt:lpstr>_Tabel5_Rand_gl</vt:lpstr>
      <vt:lpstr>_Tabel6</vt:lpstr>
      <vt:lpstr>A</vt:lpstr>
      <vt:lpstr>B</vt:lpstr>
      <vt:lpstr>CTF</vt:lpstr>
      <vt:lpstr>Kq</vt:lpstr>
      <vt:lpstr>MGD_A</vt:lpstr>
      <vt:lpstr>MGD_B</vt:lpstr>
      <vt:lpstr>MGD_C</vt:lpstr>
      <vt:lpstr>Nk</vt:lpstr>
    </vt:vector>
  </TitlesOfParts>
  <Company>IAEA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CIRAJ-BJELAC, Olivera</dc:creator>
  <cp:lastModifiedBy>User</cp:lastModifiedBy>
  <cp:lastPrinted>2007-03-21T13:42:45Z</cp:lastPrinted>
  <dcterms:created xsi:type="dcterms:W3CDTF">2007-03-21T09:08:12Z</dcterms:created>
  <dcterms:modified xsi:type="dcterms:W3CDTF">2017-03-09T11:34:01Z</dcterms:modified>
</cp:coreProperties>
</file>